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ortega\Desktop\"/>
    </mc:Choice>
  </mc:AlternateContent>
  <bookViews>
    <workbookView xWindow="0" yWindow="0" windowWidth="19200" windowHeight="11775" activeTab="1"/>
  </bookViews>
  <sheets>
    <sheet name="Resultados" sheetId="21" r:id="rId1"/>
    <sheet name="Balance" sheetId="22" r:id="rId2"/>
    <sheet name="Compras" sheetId="18" r:id="rId3"/>
  </sheets>
  <calcPr calcId="152511"/>
</workbook>
</file>

<file path=xl/calcChain.xml><?xml version="1.0" encoding="utf-8"?>
<calcChain xmlns="http://schemas.openxmlformats.org/spreadsheetml/2006/main">
  <c r="F22" i="22" l="1"/>
  <c r="F20" i="22"/>
  <c r="E18" i="22"/>
  <c r="E22" i="22"/>
  <c r="E20" i="22"/>
  <c r="D22" i="22"/>
  <c r="D20" i="22"/>
  <c r="C22" i="22"/>
  <c r="C20" i="22"/>
  <c r="F7" i="18" l="1"/>
  <c r="F7" i="22"/>
  <c r="F8" i="22"/>
  <c r="F9" i="22"/>
  <c r="F11" i="22"/>
  <c r="F14" i="22"/>
  <c r="F15" i="22"/>
  <c r="F16" i="22"/>
  <c r="F18" i="22"/>
  <c r="F6" i="22"/>
  <c r="G27" i="21"/>
  <c r="G25" i="21"/>
  <c r="G24" i="21"/>
  <c r="G22" i="21"/>
  <c r="G21" i="21"/>
  <c r="G19" i="21"/>
  <c r="G18" i="21"/>
  <c r="G13" i="21"/>
  <c r="G14" i="21"/>
  <c r="G15" i="21"/>
  <c r="G16" i="21"/>
  <c r="G12" i="21"/>
  <c r="G7" i="21"/>
  <c r="G8" i="21"/>
  <c r="G9" i="21"/>
  <c r="G10" i="21"/>
  <c r="G6" i="21"/>
  <c r="F6" i="18"/>
  <c r="C12" i="18" l="1"/>
  <c r="F8" i="18" l="1"/>
  <c r="F10" i="18"/>
  <c r="F12" i="18"/>
  <c r="E6" i="18"/>
  <c r="E12" i="18"/>
  <c r="E10" i="18"/>
  <c r="E7" i="18"/>
  <c r="E8" i="18"/>
  <c r="C6" i="18"/>
  <c r="D6" i="18"/>
  <c r="D12" i="18"/>
</calcChain>
</file>

<file path=xl/sharedStrings.xml><?xml version="1.0" encoding="utf-8"?>
<sst xmlns="http://schemas.openxmlformats.org/spreadsheetml/2006/main" count="55" uniqueCount="48">
  <si>
    <t>Ventas</t>
  </si>
  <si>
    <t>Aprovisionamientos</t>
  </si>
  <si>
    <t>Suministros</t>
  </si>
  <si>
    <t>Ebitda</t>
  </si>
  <si>
    <t>Amortizaciones</t>
  </si>
  <si>
    <t>Ebit</t>
  </si>
  <si>
    <t>Activos no corrientes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</si>
  <si>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</si>
  <si>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</si>
  <si>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</si>
  <si>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</si>
  <si>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</si>
  <si>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</si>
  <si>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</si>
  <si>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</si>
  <si>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>Variación de existencias de productos terminados y en curso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</si>
  <si>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</si>
  <si>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</si>
  <si>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</si>
  <si>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</si>
  <si>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</si>
  <si>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</si>
  <si>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</si>
  <si>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</si>
  <si>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ANÁLISIS ECONÓMICO DEL BALANCE</t>
  </si>
  <si>
    <t>Prestación de servicios</t>
  </si>
  <si>
    <t>Variación
(Miles de €)</t>
  </si>
  <si>
    <t>Miles de euros</t>
  </si>
  <si>
    <t>Ratio DFN/PN</t>
  </si>
  <si>
    <t>Venta de productos terminados</t>
  </si>
  <si>
    <t xml:space="preserve">Otros ingresos </t>
  </si>
  <si>
    <t>Resultado financiero</t>
  </si>
  <si>
    <t xml:space="preserve">Resultado antes de impuestos </t>
  </si>
  <si>
    <t>Resultado del periodo</t>
  </si>
  <si>
    <t>Variación (%)</t>
  </si>
  <si>
    <t>Variación (Miles de €)</t>
  </si>
  <si>
    <r>
      <t>1</t>
    </r>
    <r>
      <rPr>
        <b/>
        <vertAlign val="superscript"/>
        <sz val="12"/>
        <color theme="0"/>
        <rFont val="Times New Roman"/>
        <family val="1"/>
      </rPr>
      <t>er</t>
    </r>
    <r>
      <rPr>
        <b/>
        <sz val="12"/>
        <color theme="0"/>
        <rFont val="Times New Roman"/>
        <family val="1"/>
      </rPr>
      <t>. trimestre 2018</t>
    </r>
  </si>
  <si>
    <r>
      <t>1</t>
    </r>
    <r>
      <rPr>
        <b/>
        <vertAlign val="superscript"/>
        <sz val="12"/>
        <color theme="0"/>
        <rFont val="Times New Roman"/>
        <family val="1"/>
      </rPr>
      <t>er</t>
    </r>
    <r>
      <rPr>
        <b/>
        <sz val="12"/>
        <color theme="0"/>
        <rFont val="Times New Roman"/>
        <family val="1"/>
      </rPr>
      <t>. trimestre 2017</t>
    </r>
  </si>
  <si>
    <t>Activos corrientes</t>
  </si>
  <si>
    <t>Pasivos corrientes</t>
  </si>
  <si>
    <t>Patrimonio neto</t>
  </si>
  <si>
    <t>Deuda financiera neta</t>
  </si>
  <si>
    <t>Ratio DFN/ebitda</t>
  </si>
  <si>
    <r>
      <t>1</t>
    </r>
    <r>
      <rPr>
        <b/>
        <vertAlign val="superscript"/>
        <sz val="12"/>
        <color theme="0"/>
        <rFont val="Times New Roman"/>
        <family val="1"/>
      </rPr>
      <t>er.</t>
    </r>
    <r>
      <rPr>
        <b/>
        <sz val="12"/>
        <color theme="0"/>
        <rFont val="Times New Roman"/>
        <family val="1"/>
      </rPr>
      <t xml:space="preserve"> trimestre 2018</t>
    </r>
  </si>
  <si>
    <r>
      <t>1</t>
    </r>
    <r>
      <rPr>
        <b/>
        <vertAlign val="superscript"/>
        <sz val="12"/>
        <color theme="0"/>
        <rFont val="Times New Roman"/>
        <family val="1"/>
      </rPr>
      <t>er.</t>
    </r>
    <r>
      <rPr>
        <b/>
        <sz val="12"/>
        <color theme="0"/>
        <rFont val="Times New Roman"/>
        <family val="1"/>
      </rPr>
      <t xml:space="preserve"> trimestre 2017</t>
    </r>
  </si>
  <si>
    <t>**</t>
  </si>
  <si>
    <t>* Ebitda últimos 12 meses</t>
  </si>
  <si>
    <t>** Puntos porcentuales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</si>
</sst>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74" formatCode="0.0"/>
  </numFmts>
  <fonts count="1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vertAlign val="superscript"/>
      <sz val="12"/>
      <color theme="0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65">
    <xf numFmtId="0" fontId="0" fillId="0" borderId="0" xfId="0"/>
    <xf numFmtId="0" fontId="2" fillId="0" borderId="0" xfId="0" applyFont="1" applyBorder="1"/>
    <xf numFmtId="0" fontId="0" fillId="0" borderId="0" xfId="0" applyBorder="1"/>
    <xf numFmtId="9" fontId="0" fillId="0" borderId="0" xfId="2" applyFo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2" fillId="0" borderId="0" xfId="0" applyFont="1"/>
    <xf numFmtId="0" fontId="9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2" fillId="0" borderId="0" xfId="0" applyFont="1"/>
    <xf numFmtId="0" fontId="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66" fontId="9" fillId="3" borderId="0" xfId="7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/>
    <xf numFmtId="4" fontId="11" fillId="2" borderId="0" xfId="2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1" fillId="2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vertical="center"/>
    </xf>
    <xf numFmtId="0" fontId="10" fillId="0" borderId="0" xfId="7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left" vertical="center"/>
    </xf>
    <xf numFmtId="3" fontId="16" fillId="4" borderId="0" xfId="0" applyNumberFormat="1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/>
    <xf numFmtId="4" fontId="13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167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0" fillId="3" borderId="0" xfId="7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indent="1"/>
    </xf>
    <xf numFmtId="0" fontId="13" fillId="4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14" fontId="9" fillId="3" borderId="0" xfId="0" applyNumberFormat="1" applyFont="1" applyFill="1" applyBorder="1" applyAlignment="1">
      <alignment horizontal="center" vertical="center" wrapText="1"/>
    </xf>
    <xf numFmtId="2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3" fontId="0" fillId="4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174" fontId="1" fillId="0" borderId="0" xfId="0" applyNumberFormat="1" applyFont="1" applyFill="1"/>
    <xf numFmtId="2" fontId="13" fillId="4" borderId="0" xfId="0" applyNumberFormat="1" applyFont="1" applyFill="1" applyBorder="1" applyAlignment="1">
      <alignment horizontal="right" vertical="center"/>
    </xf>
    <xf numFmtId="174" fontId="13" fillId="4" borderId="0" xfId="0" applyNumberFormat="1" applyFont="1" applyFill="1" applyBorder="1" applyAlignment="1">
      <alignment horizontal="right" vertical="center"/>
    </xf>
    <xf numFmtId="0" fontId="7" fillId="0" borderId="0" xfId="0" applyFont="1" applyBorder="1"/>
    <xf numFmtId="2" fontId="0" fillId="0" borderId="0" xfId="0" applyNumberFormat="1" applyFill="1"/>
    <xf numFmtId="0" fontId="7" fillId="0" borderId="0" xfId="0" applyFont="1" applyBorder="1" applyAlignment="1">
      <alignment horizontal="left"/>
    </xf>
  </cellXfs>
  <cellStyles count="9">
    <cellStyle name="Millares 2" xfId="5"/>
    <cellStyle name="Normal" xfId="0" builtinId="0"/>
    <cellStyle name="Normal 2" xfId="1"/>
    <cellStyle name="Normal 2 2" xfId="8"/>
    <cellStyle name="Normal 3" xfId="4"/>
    <cellStyle name="Normal 4" xfId="7"/>
    <cellStyle name="Porcentaje" xfId="2" builtinId="5"/>
    <cellStyle name="Porcentaje 2" xfId="3"/>
    <cellStyle name="Porcentaje 3" xfId="6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>
      <selection activeCell="F19" sqref="F19"/>
    </sheetView>
  </sheetViews>
  <sheetFormatPr baseColWidth="10" defaultColWidth="11.75" defaultRowHeight="15.75" x14ac:dyDescent="0.25"/>
  <cols>
    <col min="3" max="3" width="41" customWidth="1"/>
    <col min="4" max="4" width="13.5" customWidth="1"/>
    <col min="5" max="5" width="13.875" customWidth="1"/>
  </cols>
  <sheetData>
    <row r="1" spans="2:7" ht="18.75" x14ac:dyDescent="0.25">
      <c r="B1" s="47" t="s">
        <v>18</v>
      </c>
      <c r="C1" s="47"/>
      <c r="D1" s="47"/>
      <c r="E1" s="47"/>
      <c r="F1" s="47"/>
      <c r="G1" s="47"/>
    </row>
    <row r="2" spans="2:7" s="22" customFormat="1" ht="18.75" x14ac:dyDescent="0.25">
      <c r="B2" s="21"/>
      <c r="C2" s="21"/>
      <c r="D2" s="21"/>
      <c r="E2" s="21"/>
      <c r="F2" s="21"/>
      <c r="G2" s="21"/>
    </row>
    <row r="3" spans="2:7" ht="33" customHeight="1" x14ac:dyDescent="0.25">
      <c r="B3" s="51" t="s">
        <v>27</v>
      </c>
      <c r="C3" s="51"/>
      <c r="D3" s="48" t="s">
        <v>36</v>
      </c>
      <c r="E3" s="48" t="s">
        <v>37</v>
      </c>
      <c r="F3" s="48" t="s">
        <v>34</v>
      </c>
      <c r="G3" s="48" t="s">
        <v>35</v>
      </c>
    </row>
    <row r="4" spans="2:7" x14ac:dyDescent="0.25">
      <c r="B4" s="51"/>
      <c r="C4" s="51"/>
      <c r="D4" s="48"/>
      <c r="E4" s="48"/>
      <c r="F4" s="48"/>
      <c r="G4" s="48"/>
    </row>
    <row r="5" spans="2:7" x14ac:dyDescent="0.25">
      <c r="B5" s="51"/>
      <c r="C5" s="51"/>
      <c r="D5" s="23"/>
      <c r="E5" s="23"/>
      <c r="F5" s="23"/>
    </row>
    <row r="6" spans="2:7" x14ac:dyDescent="0.25">
      <c r="B6" s="50" t="s">
        <v>16</v>
      </c>
      <c r="C6" s="50"/>
      <c r="D6" s="31">
        <v>167289</v>
      </c>
      <c r="E6" s="31">
        <v>172541</v>
      </c>
      <c r="F6" s="32">
        <v>-3</v>
      </c>
      <c r="G6" s="56">
        <f>D6-E6</f>
        <v>-5252</v>
      </c>
    </row>
    <row r="7" spans="2:7" x14ac:dyDescent="0.25">
      <c r="B7" s="49" t="s">
        <v>29</v>
      </c>
      <c r="C7" s="49"/>
      <c r="D7" s="24">
        <v>165465</v>
      </c>
      <c r="E7" s="24">
        <v>165365</v>
      </c>
      <c r="F7" s="25">
        <v>0.1</v>
      </c>
      <c r="G7" s="57">
        <f t="shared" ref="G7:G10" si="0">D7-E7</f>
        <v>100</v>
      </c>
    </row>
    <row r="8" spans="2:7" x14ac:dyDescent="0.25">
      <c r="B8" s="49" t="s">
        <v>25</v>
      </c>
      <c r="C8" s="49"/>
      <c r="D8" s="24">
        <v>7780</v>
      </c>
      <c r="E8" s="24">
        <v>12209</v>
      </c>
      <c r="F8" s="25">
        <v>-36.299999999999997</v>
      </c>
      <c r="G8" s="57">
        <f t="shared" si="0"/>
        <v>-4429</v>
      </c>
    </row>
    <row r="9" spans="2:7" x14ac:dyDescent="0.25">
      <c r="B9" s="49" t="s">
        <v>30</v>
      </c>
      <c r="C9" s="49"/>
      <c r="D9" s="26">
        <v>1284</v>
      </c>
      <c r="E9" s="27">
        <v>808</v>
      </c>
      <c r="F9" s="25">
        <v>58.9</v>
      </c>
      <c r="G9" s="57">
        <f t="shared" si="0"/>
        <v>476</v>
      </c>
    </row>
    <row r="10" spans="2:7" x14ac:dyDescent="0.25">
      <c r="B10" s="49" t="s">
        <v>15</v>
      </c>
      <c r="C10" s="49"/>
      <c r="D10" s="24">
        <v>-7240</v>
      </c>
      <c r="E10" s="24">
        <v>-5841</v>
      </c>
      <c r="F10" s="25">
        <v>24</v>
      </c>
      <c r="G10" s="57">
        <f t="shared" si="0"/>
        <v>-1399</v>
      </c>
    </row>
    <row r="11" spans="2:7" x14ac:dyDescent="0.25">
      <c r="B11" s="29"/>
      <c r="C11" s="29"/>
      <c r="D11" s="24"/>
      <c r="E11" s="24"/>
      <c r="F11" s="25"/>
      <c r="G11" s="24"/>
    </row>
    <row r="12" spans="2:7" x14ac:dyDescent="0.25">
      <c r="B12" s="50" t="s">
        <v>14</v>
      </c>
      <c r="C12" s="50"/>
      <c r="D12" s="31">
        <v>-148250</v>
      </c>
      <c r="E12" s="31">
        <v>-154664</v>
      </c>
      <c r="F12" s="32">
        <v>-4.0999999999999996</v>
      </c>
      <c r="G12" s="56">
        <f>D12-E12</f>
        <v>6414</v>
      </c>
    </row>
    <row r="13" spans="2:7" x14ac:dyDescent="0.25">
      <c r="B13" s="49" t="s">
        <v>1</v>
      </c>
      <c r="C13" s="49"/>
      <c r="D13" s="24">
        <v>-82097</v>
      </c>
      <c r="E13" s="24">
        <v>-80095</v>
      </c>
      <c r="F13" s="25">
        <v>2.5</v>
      </c>
      <c r="G13" s="57">
        <f t="shared" ref="G13:G16" si="1">D13-E13</f>
        <v>-2002</v>
      </c>
    </row>
    <row r="14" spans="2:7" x14ac:dyDescent="0.25">
      <c r="B14" s="49" t="s">
        <v>2</v>
      </c>
      <c r="C14" s="49"/>
      <c r="D14" s="24">
        <v>-21120</v>
      </c>
      <c r="E14" s="24">
        <v>-28551</v>
      </c>
      <c r="F14" s="25">
        <v>-26</v>
      </c>
      <c r="G14" s="57">
        <f t="shared" si="1"/>
        <v>7431</v>
      </c>
    </row>
    <row r="15" spans="2:7" x14ac:dyDescent="0.25">
      <c r="B15" s="49" t="s">
        <v>13</v>
      </c>
      <c r="C15" s="49"/>
      <c r="D15" s="24">
        <v>-24467</v>
      </c>
      <c r="E15" s="24">
        <v>-25523</v>
      </c>
      <c r="F15" s="25">
        <v>-4.0999999999999996</v>
      </c>
      <c r="G15" s="57">
        <f t="shared" si="1"/>
        <v>1056</v>
      </c>
    </row>
    <row r="16" spans="2:7" x14ac:dyDescent="0.25">
      <c r="B16" s="49" t="s">
        <v>12</v>
      </c>
      <c r="C16" s="49"/>
      <c r="D16" s="24">
        <v>-20566</v>
      </c>
      <c r="E16" s="24">
        <v>-20495</v>
      </c>
      <c r="F16" s="25">
        <v>0.3</v>
      </c>
      <c r="G16" s="57">
        <f t="shared" si="1"/>
        <v>-71</v>
      </c>
    </row>
    <row r="17" spans="2:7" x14ac:dyDescent="0.25">
      <c r="B17" s="29"/>
      <c r="C17" s="29"/>
      <c r="D17" s="24"/>
      <c r="E17" s="24"/>
      <c r="F17" s="25"/>
      <c r="G17" s="24"/>
    </row>
    <row r="18" spans="2:7" x14ac:dyDescent="0.25">
      <c r="B18" s="50" t="s">
        <v>3</v>
      </c>
      <c r="C18" s="50"/>
      <c r="D18" s="31">
        <v>19039</v>
      </c>
      <c r="E18" s="31">
        <v>17877</v>
      </c>
      <c r="F18" s="32">
        <v>6.5</v>
      </c>
      <c r="G18" s="56">
        <f>D18-E18</f>
        <v>1162</v>
      </c>
    </row>
    <row r="19" spans="2:7" x14ac:dyDescent="0.25">
      <c r="B19" s="44" t="s">
        <v>4</v>
      </c>
      <c r="C19" s="44"/>
      <c r="D19" s="24">
        <v>-4640</v>
      </c>
      <c r="E19" s="24">
        <v>-4485</v>
      </c>
      <c r="F19" s="25">
        <v>3.5</v>
      </c>
      <c r="G19" s="57">
        <f>D19-E19</f>
        <v>-155</v>
      </c>
    </row>
    <row r="20" spans="2:7" x14ac:dyDescent="0.25">
      <c r="B20" s="30"/>
      <c r="C20" s="30"/>
      <c r="D20" s="24"/>
      <c r="E20" s="24"/>
      <c r="F20" s="25"/>
      <c r="G20" s="24"/>
    </row>
    <row r="21" spans="2:7" x14ac:dyDescent="0.25">
      <c r="B21" s="33" t="s">
        <v>5</v>
      </c>
      <c r="C21" s="33"/>
      <c r="D21" s="31">
        <v>14399</v>
      </c>
      <c r="E21" s="31">
        <v>13392</v>
      </c>
      <c r="F21" s="32">
        <v>7.5</v>
      </c>
      <c r="G21" s="56">
        <f>D21-E21</f>
        <v>1007</v>
      </c>
    </row>
    <row r="22" spans="2:7" x14ac:dyDescent="0.25">
      <c r="B22" s="44" t="s">
        <v>31</v>
      </c>
      <c r="C22" s="44"/>
      <c r="D22" s="24">
        <v>-1986</v>
      </c>
      <c r="E22" s="24">
        <v>-1910</v>
      </c>
      <c r="F22" s="25">
        <v>4</v>
      </c>
      <c r="G22" s="57">
        <f>D22-E22</f>
        <v>-76</v>
      </c>
    </row>
    <row r="23" spans="2:7" x14ac:dyDescent="0.25">
      <c r="B23" s="30"/>
      <c r="C23" s="30"/>
      <c r="D23" s="24"/>
      <c r="E23" s="24"/>
      <c r="F23" s="25"/>
      <c r="G23" s="24"/>
    </row>
    <row r="24" spans="2:7" x14ac:dyDescent="0.25">
      <c r="B24" s="50" t="s">
        <v>32</v>
      </c>
      <c r="C24" s="50"/>
      <c r="D24" s="31">
        <v>12413</v>
      </c>
      <c r="E24" s="31">
        <v>11482</v>
      </c>
      <c r="F24" s="32">
        <v>8.1</v>
      </c>
      <c r="G24" s="56">
        <f>D24-E24</f>
        <v>931</v>
      </c>
    </row>
    <row r="25" spans="2:7" x14ac:dyDescent="0.25">
      <c r="B25" s="44" t="s">
        <v>11</v>
      </c>
      <c r="C25" s="44"/>
      <c r="D25" s="24">
        <v>-2997</v>
      </c>
      <c r="E25" s="24">
        <v>-2253</v>
      </c>
      <c r="F25" s="25">
        <v>33</v>
      </c>
      <c r="G25" s="57">
        <f>D25-E25</f>
        <v>-744</v>
      </c>
    </row>
    <row r="26" spans="2:7" x14ac:dyDescent="0.25">
      <c r="B26" s="45"/>
      <c r="C26" s="45"/>
      <c r="D26" s="23"/>
      <c r="E26" s="23"/>
      <c r="F26" s="23"/>
      <c r="G26" s="24"/>
    </row>
    <row r="27" spans="2:7" ht="18.75" x14ac:dyDescent="0.25">
      <c r="B27" s="46" t="s">
        <v>33</v>
      </c>
      <c r="C27" s="46"/>
      <c r="D27" s="34">
        <v>9416</v>
      </c>
      <c r="E27" s="34">
        <v>9229</v>
      </c>
      <c r="F27" s="35">
        <v>2</v>
      </c>
      <c r="G27" s="56">
        <f>D27-E27</f>
        <v>187</v>
      </c>
    </row>
  </sheetData>
  <mergeCells count="24">
    <mergeCell ref="B13:C13"/>
    <mergeCell ref="B14:C14"/>
    <mergeCell ref="B3:C4"/>
    <mergeCell ref="D3:D4"/>
    <mergeCell ref="E3:E4"/>
    <mergeCell ref="B5:C5"/>
    <mergeCell ref="B6:C6"/>
    <mergeCell ref="B7:C7"/>
    <mergeCell ref="B25:C25"/>
    <mergeCell ref="B26:C26"/>
    <mergeCell ref="B27:C27"/>
    <mergeCell ref="B1:G1"/>
    <mergeCell ref="F3:F4"/>
    <mergeCell ref="G3:G4"/>
    <mergeCell ref="B15:C15"/>
    <mergeCell ref="B16:C16"/>
    <mergeCell ref="B18:C18"/>
    <mergeCell ref="B19:C19"/>
    <mergeCell ref="B22:C22"/>
    <mergeCell ref="B24:C24"/>
    <mergeCell ref="B8:C8"/>
    <mergeCell ref="B9:C9"/>
    <mergeCell ref="B10:C10"/>
    <mergeCell ref="B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workbookViewId="0">
      <selection activeCell="E30" sqref="E30"/>
    </sheetView>
  </sheetViews>
  <sheetFormatPr baseColWidth="10" defaultColWidth="11.75" defaultRowHeight="15.75" x14ac:dyDescent="0.25"/>
  <cols>
    <col min="2" max="2" width="20.125" customWidth="1"/>
  </cols>
  <sheetData>
    <row r="1" spans="2:6" ht="18.75" x14ac:dyDescent="0.25">
      <c r="B1" s="54" t="s">
        <v>24</v>
      </c>
      <c r="C1" s="54"/>
      <c r="D1" s="54"/>
      <c r="E1" s="54"/>
      <c r="F1" s="54"/>
    </row>
    <row r="3" spans="2:6" x14ac:dyDescent="0.25">
      <c r="B3" s="51" t="s">
        <v>27</v>
      </c>
      <c r="C3" s="53">
        <v>43190</v>
      </c>
      <c r="D3" s="53">
        <v>43100</v>
      </c>
      <c r="E3" s="48" t="s">
        <v>34</v>
      </c>
      <c r="F3" s="48" t="s">
        <v>35</v>
      </c>
    </row>
    <row r="4" spans="2:6" x14ac:dyDescent="0.25">
      <c r="B4" s="51"/>
      <c r="C4" s="53"/>
      <c r="D4" s="53"/>
      <c r="E4" s="48"/>
      <c r="F4" s="48"/>
    </row>
    <row r="5" spans="2:6" x14ac:dyDescent="0.25">
      <c r="B5" s="30"/>
      <c r="C5" s="36"/>
      <c r="D5" s="36"/>
      <c r="E5" s="36"/>
      <c r="F5" s="2"/>
    </row>
    <row r="6" spans="2:6" x14ac:dyDescent="0.25">
      <c r="B6" s="30" t="s">
        <v>6</v>
      </c>
      <c r="C6" s="24">
        <v>322256</v>
      </c>
      <c r="D6" s="24">
        <v>318507</v>
      </c>
      <c r="E6" s="25">
        <v>1.2</v>
      </c>
      <c r="F6" s="58">
        <f>C6-D6</f>
        <v>3749</v>
      </c>
    </row>
    <row r="7" spans="2:6" x14ac:dyDescent="0.25">
      <c r="B7" s="30" t="s">
        <v>7</v>
      </c>
      <c r="C7" s="24">
        <v>86526</v>
      </c>
      <c r="D7" s="24">
        <v>76595</v>
      </c>
      <c r="E7" s="25">
        <v>13</v>
      </c>
      <c r="F7" s="58">
        <f t="shared" ref="F7:F20" si="0">C7-D7</f>
        <v>9931</v>
      </c>
    </row>
    <row r="8" spans="2:6" x14ac:dyDescent="0.25">
      <c r="B8" s="29" t="s">
        <v>38</v>
      </c>
      <c r="C8" s="24">
        <v>208142</v>
      </c>
      <c r="D8" s="24">
        <v>218282</v>
      </c>
      <c r="E8" s="25">
        <v>-4.5999999999999996</v>
      </c>
      <c r="F8" s="58">
        <f t="shared" si="0"/>
        <v>-10140</v>
      </c>
    </row>
    <row r="9" spans="2:6" x14ac:dyDescent="0.25">
      <c r="B9" s="29" t="s">
        <v>39</v>
      </c>
      <c r="C9" s="24">
        <v>-121616</v>
      </c>
      <c r="D9" s="24">
        <v>-141687</v>
      </c>
      <c r="E9" s="25">
        <v>-14.2</v>
      </c>
      <c r="F9" s="58">
        <f t="shared" si="0"/>
        <v>20071</v>
      </c>
    </row>
    <row r="10" spans="2:6" x14ac:dyDescent="0.25">
      <c r="B10" s="28"/>
      <c r="C10" s="23"/>
      <c r="D10" s="23"/>
      <c r="E10" s="23"/>
      <c r="F10" s="58"/>
    </row>
    <row r="11" spans="2:6" x14ac:dyDescent="0.25">
      <c r="B11" s="33" t="s">
        <v>8</v>
      </c>
      <c r="C11" s="31">
        <v>408782</v>
      </c>
      <c r="D11" s="31">
        <v>395102</v>
      </c>
      <c r="E11" s="32">
        <v>3.5</v>
      </c>
      <c r="F11" s="31">
        <f t="shared" si="0"/>
        <v>13680</v>
      </c>
    </row>
    <row r="12" spans="2:6" x14ac:dyDescent="0.25">
      <c r="B12" s="28"/>
      <c r="C12" s="25"/>
      <c r="D12" s="25"/>
      <c r="E12" s="25"/>
      <c r="F12" s="58"/>
    </row>
    <row r="13" spans="2:6" x14ac:dyDescent="0.25">
      <c r="B13" s="28"/>
      <c r="C13" s="25"/>
      <c r="D13" s="25"/>
      <c r="E13" s="25"/>
      <c r="F13" s="58"/>
    </row>
    <row r="14" spans="2:6" x14ac:dyDescent="0.25">
      <c r="B14" s="30" t="s">
        <v>40</v>
      </c>
      <c r="C14" s="24">
        <v>252567</v>
      </c>
      <c r="D14" s="24">
        <v>247492</v>
      </c>
      <c r="E14" s="25">
        <v>2.1</v>
      </c>
      <c r="F14" s="58">
        <f t="shared" si="0"/>
        <v>5075</v>
      </c>
    </row>
    <row r="15" spans="2:6" x14ac:dyDescent="0.25">
      <c r="B15" s="30" t="s">
        <v>41</v>
      </c>
      <c r="C15" s="24">
        <v>98887</v>
      </c>
      <c r="D15" s="24">
        <v>89257</v>
      </c>
      <c r="E15" s="25">
        <v>10.8</v>
      </c>
      <c r="F15" s="58">
        <f t="shared" si="0"/>
        <v>9630</v>
      </c>
    </row>
    <row r="16" spans="2:6" x14ac:dyDescent="0.25">
      <c r="B16" s="30" t="s">
        <v>9</v>
      </c>
      <c r="C16" s="24">
        <v>57328</v>
      </c>
      <c r="D16" s="24">
        <v>58353</v>
      </c>
      <c r="E16" s="25">
        <v>-1.8</v>
      </c>
      <c r="F16" s="58">
        <f t="shared" si="0"/>
        <v>-1025</v>
      </c>
    </row>
    <row r="17" spans="2:7" x14ac:dyDescent="0.25">
      <c r="B17" s="28"/>
      <c r="C17" s="25"/>
      <c r="D17" s="25"/>
      <c r="E17" s="25"/>
      <c r="F17" s="58"/>
    </row>
    <row r="18" spans="2:7" x14ac:dyDescent="0.25">
      <c r="B18" s="33" t="s">
        <v>10</v>
      </c>
      <c r="C18" s="31">
        <v>408782</v>
      </c>
      <c r="D18" s="31">
        <v>395102</v>
      </c>
      <c r="E18" s="61">
        <f>(C18-D18)/D18*100</f>
        <v>3.4623970519005218</v>
      </c>
      <c r="F18" s="31">
        <f t="shared" si="0"/>
        <v>13680</v>
      </c>
    </row>
    <row r="20" spans="2:7" x14ac:dyDescent="0.25">
      <c r="B20" s="33" t="s">
        <v>28</v>
      </c>
      <c r="C20" s="60">
        <f>C15/C14</f>
        <v>0.39152779262532317</v>
      </c>
      <c r="D20" s="60">
        <f>D15/D14</f>
        <v>0.36064600067880981</v>
      </c>
      <c r="E20" s="60">
        <f>(C20-D20)/D20*100</f>
        <v>8.5629098585281653</v>
      </c>
      <c r="F20" s="60">
        <f>C20-D20</f>
        <v>3.0881791946513359E-2</v>
      </c>
      <c r="G20" s="62" t="s">
        <v>45</v>
      </c>
    </row>
    <row r="21" spans="2:7" x14ac:dyDescent="0.25">
      <c r="B21" s="52"/>
      <c r="C21" s="52"/>
      <c r="E21" s="59"/>
      <c r="F21" s="63"/>
    </row>
    <row r="22" spans="2:7" x14ac:dyDescent="0.25">
      <c r="B22" s="33" t="s">
        <v>42</v>
      </c>
      <c r="C22" s="60">
        <f>C15/75470</f>
        <v>1.3102822313502054</v>
      </c>
      <c r="D22" s="60">
        <f>1.2</f>
        <v>1.2</v>
      </c>
      <c r="E22" s="60">
        <f t="shared" ref="E21:E22" si="1">(C22-D22)/D22*100</f>
        <v>9.1901859458504536</v>
      </c>
      <c r="F22" s="60">
        <f t="shared" ref="F21:F22" si="2">C22-D22</f>
        <v>0.11028223135020543</v>
      </c>
      <c r="G22" s="62" t="s">
        <v>45</v>
      </c>
    </row>
    <row r="24" spans="2:7" x14ac:dyDescent="0.25">
      <c r="B24" s="64" t="s">
        <v>46</v>
      </c>
      <c r="C24" s="64"/>
    </row>
    <row r="25" spans="2:7" x14ac:dyDescent="0.25">
      <c r="B25" s="64" t="s">
        <v>47</v>
      </c>
      <c r="C25" s="64"/>
    </row>
  </sheetData>
  <mergeCells count="9">
    <mergeCell ref="B24:C24"/>
    <mergeCell ref="B25:C25"/>
    <mergeCell ref="B21:C21"/>
    <mergeCell ref="B3:B4"/>
    <mergeCell ref="C3:C4"/>
    <mergeCell ref="D3:D4"/>
    <mergeCell ref="B1:F1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showGridLines="0" workbookViewId="0">
      <selection activeCell="F12" sqref="F12"/>
    </sheetView>
  </sheetViews>
  <sheetFormatPr baseColWidth="10" defaultColWidth="11.75" defaultRowHeight="15.75" x14ac:dyDescent="0.25"/>
  <cols>
    <col min="1" max="1" width="5.625" customWidth="1"/>
    <col min="2" max="2" width="35.25" bestFit="1" customWidth="1"/>
    <col min="3" max="3" width="15.875" customWidth="1"/>
    <col min="4" max="4" width="14.875" customWidth="1"/>
    <col min="5" max="5" width="8.875" bestFit="1" customWidth="1"/>
    <col min="6" max="6" width="11" bestFit="1" customWidth="1"/>
    <col min="7" max="7" width="7.625" customWidth="1"/>
    <col min="8" max="8" width="6.75" customWidth="1"/>
    <col min="9" max="9" width="7.375" customWidth="1"/>
    <col min="10" max="10" width="7.5" customWidth="1"/>
    <col min="11" max="11" width="7.125" customWidth="1"/>
    <col min="12" max="12" width="6.125" customWidth="1"/>
    <col min="253" max="253" width="13.875" customWidth="1"/>
    <col min="261" max="261" width="5.25" customWidth="1"/>
    <col min="262" max="263" width="7.625" customWidth="1"/>
    <col min="264" max="264" width="6.75" customWidth="1"/>
    <col min="265" max="265" width="7.375" customWidth="1"/>
    <col min="266" max="266" width="7.5" customWidth="1"/>
    <col min="267" max="267" width="7.125" customWidth="1"/>
    <col min="268" max="268" width="6.125" customWidth="1"/>
    <col min="509" max="509" width="13.875" customWidth="1"/>
    <col min="517" max="517" width="5.25" customWidth="1"/>
    <col min="518" max="519" width="7.625" customWidth="1"/>
    <col min="520" max="520" width="6.75" customWidth="1"/>
    <col min="521" max="521" width="7.375" customWidth="1"/>
    <col min="522" max="522" width="7.5" customWidth="1"/>
    <col min="523" max="523" width="7.125" customWidth="1"/>
    <col min="524" max="524" width="6.125" customWidth="1"/>
    <col min="765" max="765" width="13.875" customWidth="1"/>
    <col min="773" max="773" width="5.25" customWidth="1"/>
    <col min="774" max="775" width="7.625" customWidth="1"/>
    <col min="776" max="776" width="6.75" customWidth="1"/>
    <col min="777" max="777" width="7.375" customWidth="1"/>
    <col min="778" max="778" width="7.5" customWidth="1"/>
    <col min="779" max="779" width="7.125" customWidth="1"/>
    <col min="780" max="780" width="6.125" customWidth="1"/>
    <col min="1021" max="1021" width="13.875" customWidth="1"/>
    <col min="1029" max="1029" width="5.25" customWidth="1"/>
    <col min="1030" max="1031" width="7.625" customWidth="1"/>
    <col min="1032" max="1032" width="6.75" customWidth="1"/>
    <col min="1033" max="1033" width="7.375" customWidth="1"/>
    <col min="1034" max="1034" width="7.5" customWidth="1"/>
    <col min="1035" max="1035" width="7.125" customWidth="1"/>
    <col min="1036" max="1036" width="6.125" customWidth="1"/>
    <col min="1277" max="1277" width="13.875" customWidth="1"/>
    <col min="1285" max="1285" width="5.25" customWidth="1"/>
    <col min="1286" max="1287" width="7.625" customWidth="1"/>
    <col min="1288" max="1288" width="6.75" customWidth="1"/>
    <col min="1289" max="1289" width="7.375" customWidth="1"/>
    <col min="1290" max="1290" width="7.5" customWidth="1"/>
    <col min="1291" max="1291" width="7.125" customWidth="1"/>
    <col min="1292" max="1292" width="6.125" customWidth="1"/>
    <col min="1533" max="1533" width="13.875" customWidth="1"/>
    <col min="1541" max="1541" width="5.25" customWidth="1"/>
    <col min="1542" max="1543" width="7.625" customWidth="1"/>
    <col min="1544" max="1544" width="6.75" customWidth="1"/>
    <col min="1545" max="1545" width="7.375" customWidth="1"/>
    <col min="1546" max="1546" width="7.5" customWidth="1"/>
    <col min="1547" max="1547" width="7.125" customWidth="1"/>
    <col min="1548" max="1548" width="6.125" customWidth="1"/>
    <col min="1789" max="1789" width="13.875" customWidth="1"/>
    <col min="1797" max="1797" width="5.25" customWidth="1"/>
    <col min="1798" max="1799" width="7.625" customWidth="1"/>
    <col min="1800" max="1800" width="6.75" customWidth="1"/>
    <col min="1801" max="1801" width="7.375" customWidth="1"/>
    <col min="1802" max="1802" width="7.5" customWidth="1"/>
    <col min="1803" max="1803" width="7.125" customWidth="1"/>
    <col min="1804" max="1804" width="6.125" customWidth="1"/>
    <col min="2045" max="2045" width="13.875" customWidth="1"/>
    <col min="2053" max="2053" width="5.25" customWidth="1"/>
    <col min="2054" max="2055" width="7.625" customWidth="1"/>
    <col min="2056" max="2056" width="6.75" customWidth="1"/>
    <col min="2057" max="2057" width="7.375" customWidth="1"/>
    <col min="2058" max="2058" width="7.5" customWidth="1"/>
    <col min="2059" max="2059" width="7.125" customWidth="1"/>
    <col min="2060" max="2060" width="6.125" customWidth="1"/>
    <col min="2301" max="2301" width="13.875" customWidth="1"/>
    <col min="2309" max="2309" width="5.25" customWidth="1"/>
    <col min="2310" max="2311" width="7.625" customWidth="1"/>
    <col min="2312" max="2312" width="6.75" customWidth="1"/>
    <col min="2313" max="2313" width="7.375" customWidth="1"/>
    <col min="2314" max="2314" width="7.5" customWidth="1"/>
    <col min="2315" max="2315" width="7.125" customWidth="1"/>
    <col min="2316" max="2316" width="6.125" customWidth="1"/>
    <col min="2557" max="2557" width="13.875" customWidth="1"/>
    <col min="2565" max="2565" width="5.25" customWidth="1"/>
    <col min="2566" max="2567" width="7.625" customWidth="1"/>
    <col min="2568" max="2568" width="6.75" customWidth="1"/>
    <col min="2569" max="2569" width="7.375" customWidth="1"/>
    <col min="2570" max="2570" width="7.5" customWidth="1"/>
    <col min="2571" max="2571" width="7.125" customWidth="1"/>
    <col min="2572" max="2572" width="6.125" customWidth="1"/>
    <col min="2813" max="2813" width="13.875" customWidth="1"/>
    <col min="2821" max="2821" width="5.25" customWidth="1"/>
    <col min="2822" max="2823" width="7.625" customWidth="1"/>
    <col min="2824" max="2824" width="6.75" customWidth="1"/>
    <col min="2825" max="2825" width="7.375" customWidth="1"/>
    <col min="2826" max="2826" width="7.5" customWidth="1"/>
    <col min="2827" max="2827" width="7.125" customWidth="1"/>
    <col min="2828" max="2828" width="6.125" customWidth="1"/>
    <col min="3069" max="3069" width="13.875" customWidth="1"/>
    <col min="3077" max="3077" width="5.25" customWidth="1"/>
    <col min="3078" max="3079" width="7.625" customWidth="1"/>
    <col min="3080" max="3080" width="6.75" customWidth="1"/>
    <col min="3081" max="3081" width="7.375" customWidth="1"/>
    <col min="3082" max="3082" width="7.5" customWidth="1"/>
    <col min="3083" max="3083" width="7.125" customWidth="1"/>
    <col min="3084" max="3084" width="6.125" customWidth="1"/>
    <col min="3325" max="3325" width="13.875" customWidth="1"/>
    <col min="3333" max="3333" width="5.25" customWidth="1"/>
    <col min="3334" max="3335" width="7.625" customWidth="1"/>
    <col min="3336" max="3336" width="6.75" customWidth="1"/>
    <col min="3337" max="3337" width="7.375" customWidth="1"/>
    <col min="3338" max="3338" width="7.5" customWidth="1"/>
    <col min="3339" max="3339" width="7.125" customWidth="1"/>
    <col min="3340" max="3340" width="6.125" customWidth="1"/>
    <col min="3581" max="3581" width="13.875" customWidth="1"/>
    <col min="3589" max="3589" width="5.25" customWidth="1"/>
    <col min="3590" max="3591" width="7.625" customWidth="1"/>
    <col min="3592" max="3592" width="6.75" customWidth="1"/>
    <col min="3593" max="3593" width="7.375" customWidth="1"/>
    <col min="3594" max="3594" width="7.5" customWidth="1"/>
    <col min="3595" max="3595" width="7.125" customWidth="1"/>
    <col min="3596" max="3596" width="6.125" customWidth="1"/>
    <col min="3837" max="3837" width="13.875" customWidth="1"/>
    <col min="3845" max="3845" width="5.25" customWidth="1"/>
    <col min="3846" max="3847" width="7.625" customWidth="1"/>
    <col min="3848" max="3848" width="6.75" customWidth="1"/>
    <col min="3849" max="3849" width="7.375" customWidth="1"/>
    <col min="3850" max="3850" width="7.5" customWidth="1"/>
    <col min="3851" max="3851" width="7.125" customWidth="1"/>
    <col min="3852" max="3852" width="6.125" customWidth="1"/>
    <col min="4093" max="4093" width="13.875" customWidth="1"/>
    <col min="4101" max="4101" width="5.25" customWidth="1"/>
    <col min="4102" max="4103" width="7.625" customWidth="1"/>
    <col min="4104" max="4104" width="6.75" customWidth="1"/>
    <col min="4105" max="4105" width="7.375" customWidth="1"/>
    <col min="4106" max="4106" width="7.5" customWidth="1"/>
    <col min="4107" max="4107" width="7.125" customWidth="1"/>
    <col min="4108" max="4108" width="6.125" customWidth="1"/>
    <col min="4349" max="4349" width="13.875" customWidth="1"/>
    <col min="4357" max="4357" width="5.25" customWidth="1"/>
    <col min="4358" max="4359" width="7.625" customWidth="1"/>
    <col min="4360" max="4360" width="6.75" customWidth="1"/>
    <col min="4361" max="4361" width="7.375" customWidth="1"/>
    <col min="4362" max="4362" width="7.5" customWidth="1"/>
    <col min="4363" max="4363" width="7.125" customWidth="1"/>
    <col min="4364" max="4364" width="6.125" customWidth="1"/>
    <col min="4605" max="4605" width="13.875" customWidth="1"/>
    <col min="4613" max="4613" width="5.25" customWidth="1"/>
    <col min="4614" max="4615" width="7.625" customWidth="1"/>
    <col min="4616" max="4616" width="6.75" customWidth="1"/>
    <col min="4617" max="4617" width="7.375" customWidth="1"/>
    <col min="4618" max="4618" width="7.5" customWidth="1"/>
    <col min="4619" max="4619" width="7.125" customWidth="1"/>
    <col min="4620" max="4620" width="6.125" customWidth="1"/>
    <col min="4861" max="4861" width="13.875" customWidth="1"/>
    <col min="4869" max="4869" width="5.25" customWidth="1"/>
    <col min="4870" max="4871" width="7.625" customWidth="1"/>
    <col min="4872" max="4872" width="6.75" customWidth="1"/>
    <col min="4873" max="4873" width="7.375" customWidth="1"/>
    <col min="4874" max="4874" width="7.5" customWidth="1"/>
    <col min="4875" max="4875" width="7.125" customWidth="1"/>
    <col min="4876" max="4876" width="6.125" customWidth="1"/>
    <col min="5117" max="5117" width="13.875" customWidth="1"/>
    <col min="5125" max="5125" width="5.25" customWidth="1"/>
    <col min="5126" max="5127" width="7.625" customWidth="1"/>
    <col min="5128" max="5128" width="6.75" customWidth="1"/>
    <col min="5129" max="5129" width="7.375" customWidth="1"/>
    <col min="5130" max="5130" width="7.5" customWidth="1"/>
    <col min="5131" max="5131" width="7.125" customWidth="1"/>
    <col min="5132" max="5132" width="6.125" customWidth="1"/>
    <col min="5373" max="5373" width="13.875" customWidth="1"/>
    <col min="5381" max="5381" width="5.25" customWidth="1"/>
    <col min="5382" max="5383" width="7.625" customWidth="1"/>
    <col min="5384" max="5384" width="6.75" customWidth="1"/>
    <col min="5385" max="5385" width="7.375" customWidth="1"/>
    <col min="5386" max="5386" width="7.5" customWidth="1"/>
    <col min="5387" max="5387" width="7.125" customWidth="1"/>
    <col min="5388" max="5388" width="6.125" customWidth="1"/>
    <col min="5629" max="5629" width="13.875" customWidth="1"/>
    <col min="5637" max="5637" width="5.25" customWidth="1"/>
    <col min="5638" max="5639" width="7.625" customWidth="1"/>
    <col min="5640" max="5640" width="6.75" customWidth="1"/>
    <col min="5641" max="5641" width="7.375" customWidth="1"/>
    <col min="5642" max="5642" width="7.5" customWidth="1"/>
    <col min="5643" max="5643" width="7.125" customWidth="1"/>
    <col min="5644" max="5644" width="6.125" customWidth="1"/>
    <col min="5885" max="5885" width="13.875" customWidth="1"/>
    <col min="5893" max="5893" width="5.25" customWidth="1"/>
    <col min="5894" max="5895" width="7.625" customWidth="1"/>
    <col min="5896" max="5896" width="6.75" customWidth="1"/>
    <col min="5897" max="5897" width="7.375" customWidth="1"/>
    <col min="5898" max="5898" width="7.5" customWidth="1"/>
    <col min="5899" max="5899" width="7.125" customWidth="1"/>
    <col min="5900" max="5900" width="6.125" customWidth="1"/>
    <col min="6141" max="6141" width="13.875" customWidth="1"/>
    <col min="6149" max="6149" width="5.25" customWidth="1"/>
    <col min="6150" max="6151" width="7.625" customWidth="1"/>
    <col min="6152" max="6152" width="6.75" customWidth="1"/>
    <col min="6153" max="6153" width="7.375" customWidth="1"/>
    <col min="6154" max="6154" width="7.5" customWidth="1"/>
    <col min="6155" max="6155" width="7.125" customWidth="1"/>
    <col min="6156" max="6156" width="6.125" customWidth="1"/>
    <col min="6397" max="6397" width="13.875" customWidth="1"/>
    <col min="6405" max="6405" width="5.25" customWidth="1"/>
    <col min="6406" max="6407" width="7.625" customWidth="1"/>
    <col min="6408" max="6408" width="6.75" customWidth="1"/>
    <col min="6409" max="6409" width="7.375" customWidth="1"/>
    <col min="6410" max="6410" width="7.5" customWidth="1"/>
    <col min="6411" max="6411" width="7.125" customWidth="1"/>
    <col min="6412" max="6412" width="6.125" customWidth="1"/>
    <col min="6653" max="6653" width="13.875" customWidth="1"/>
    <col min="6661" max="6661" width="5.25" customWidth="1"/>
    <col min="6662" max="6663" width="7.625" customWidth="1"/>
    <col min="6664" max="6664" width="6.75" customWidth="1"/>
    <col min="6665" max="6665" width="7.375" customWidth="1"/>
    <col min="6666" max="6666" width="7.5" customWidth="1"/>
    <col min="6667" max="6667" width="7.125" customWidth="1"/>
    <col min="6668" max="6668" width="6.125" customWidth="1"/>
    <col min="6909" max="6909" width="13.875" customWidth="1"/>
    <col min="6917" max="6917" width="5.25" customWidth="1"/>
    <col min="6918" max="6919" width="7.625" customWidth="1"/>
    <col min="6920" max="6920" width="6.75" customWidth="1"/>
    <col min="6921" max="6921" width="7.375" customWidth="1"/>
    <col min="6922" max="6922" width="7.5" customWidth="1"/>
    <col min="6923" max="6923" width="7.125" customWidth="1"/>
    <col min="6924" max="6924" width="6.125" customWidth="1"/>
    <col min="7165" max="7165" width="13.875" customWidth="1"/>
    <col min="7173" max="7173" width="5.25" customWidth="1"/>
    <col min="7174" max="7175" width="7.625" customWidth="1"/>
    <col min="7176" max="7176" width="6.75" customWidth="1"/>
    <col min="7177" max="7177" width="7.375" customWidth="1"/>
    <col min="7178" max="7178" width="7.5" customWidth="1"/>
    <col min="7179" max="7179" width="7.125" customWidth="1"/>
    <col min="7180" max="7180" width="6.125" customWidth="1"/>
    <col min="7421" max="7421" width="13.875" customWidth="1"/>
    <col min="7429" max="7429" width="5.25" customWidth="1"/>
    <col min="7430" max="7431" width="7.625" customWidth="1"/>
    <col min="7432" max="7432" width="6.75" customWidth="1"/>
    <col min="7433" max="7433" width="7.375" customWidth="1"/>
    <col min="7434" max="7434" width="7.5" customWidth="1"/>
    <col min="7435" max="7435" width="7.125" customWidth="1"/>
    <col min="7436" max="7436" width="6.125" customWidth="1"/>
    <col min="7677" max="7677" width="13.875" customWidth="1"/>
    <col min="7685" max="7685" width="5.25" customWidth="1"/>
    <col min="7686" max="7687" width="7.625" customWidth="1"/>
    <col min="7688" max="7688" width="6.75" customWidth="1"/>
    <col min="7689" max="7689" width="7.375" customWidth="1"/>
    <col min="7690" max="7690" width="7.5" customWidth="1"/>
    <col min="7691" max="7691" width="7.125" customWidth="1"/>
    <col min="7692" max="7692" width="6.125" customWidth="1"/>
    <col min="7933" max="7933" width="13.875" customWidth="1"/>
    <col min="7941" max="7941" width="5.25" customWidth="1"/>
    <col min="7942" max="7943" width="7.625" customWidth="1"/>
    <col min="7944" max="7944" width="6.75" customWidth="1"/>
    <col min="7945" max="7945" width="7.375" customWidth="1"/>
    <col min="7946" max="7946" width="7.5" customWidth="1"/>
    <col min="7947" max="7947" width="7.125" customWidth="1"/>
    <col min="7948" max="7948" width="6.125" customWidth="1"/>
    <col min="8189" max="8189" width="13.875" customWidth="1"/>
    <col min="8197" max="8197" width="5.25" customWidth="1"/>
    <col min="8198" max="8199" width="7.625" customWidth="1"/>
    <col min="8200" max="8200" width="6.75" customWidth="1"/>
    <col min="8201" max="8201" width="7.375" customWidth="1"/>
    <col min="8202" max="8202" width="7.5" customWidth="1"/>
    <col min="8203" max="8203" width="7.125" customWidth="1"/>
    <col min="8204" max="8204" width="6.125" customWidth="1"/>
    <col min="8445" max="8445" width="13.875" customWidth="1"/>
    <col min="8453" max="8453" width="5.25" customWidth="1"/>
    <col min="8454" max="8455" width="7.625" customWidth="1"/>
    <col min="8456" max="8456" width="6.75" customWidth="1"/>
    <col min="8457" max="8457" width="7.375" customWidth="1"/>
    <col min="8458" max="8458" width="7.5" customWidth="1"/>
    <col min="8459" max="8459" width="7.125" customWidth="1"/>
    <col min="8460" max="8460" width="6.125" customWidth="1"/>
    <col min="8701" max="8701" width="13.875" customWidth="1"/>
    <col min="8709" max="8709" width="5.25" customWidth="1"/>
    <col min="8710" max="8711" width="7.625" customWidth="1"/>
    <col min="8712" max="8712" width="6.75" customWidth="1"/>
    <col min="8713" max="8713" width="7.375" customWidth="1"/>
    <col min="8714" max="8714" width="7.5" customWidth="1"/>
    <col min="8715" max="8715" width="7.125" customWidth="1"/>
    <col min="8716" max="8716" width="6.125" customWidth="1"/>
    <col min="8957" max="8957" width="13.875" customWidth="1"/>
    <col min="8965" max="8965" width="5.25" customWidth="1"/>
    <col min="8966" max="8967" width="7.625" customWidth="1"/>
    <col min="8968" max="8968" width="6.75" customWidth="1"/>
    <col min="8969" max="8969" width="7.375" customWidth="1"/>
    <col min="8970" max="8970" width="7.5" customWidth="1"/>
    <col min="8971" max="8971" width="7.125" customWidth="1"/>
    <col min="8972" max="8972" width="6.125" customWidth="1"/>
    <col min="9213" max="9213" width="13.875" customWidth="1"/>
    <col min="9221" max="9221" width="5.25" customWidth="1"/>
    <col min="9222" max="9223" width="7.625" customWidth="1"/>
    <col min="9224" max="9224" width="6.75" customWidth="1"/>
    <col min="9225" max="9225" width="7.375" customWidth="1"/>
    <col min="9226" max="9226" width="7.5" customWidth="1"/>
    <col min="9227" max="9227" width="7.125" customWidth="1"/>
    <col min="9228" max="9228" width="6.125" customWidth="1"/>
    <col min="9469" max="9469" width="13.875" customWidth="1"/>
    <col min="9477" max="9477" width="5.25" customWidth="1"/>
    <col min="9478" max="9479" width="7.625" customWidth="1"/>
    <col min="9480" max="9480" width="6.75" customWidth="1"/>
    <col min="9481" max="9481" width="7.375" customWidth="1"/>
    <col min="9482" max="9482" width="7.5" customWidth="1"/>
    <col min="9483" max="9483" width="7.125" customWidth="1"/>
    <col min="9484" max="9484" width="6.125" customWidth="1"/>
    <col min="9725" max="9725" width="13.875" customWidth="1"/>
    <col min="9733" max="9733" width="5.25" customWidth="1"/>
    <col min="9734" max="9735" width="7.625" customWidth="1"/>
    <col min="9736" max="9736" width="6.75" customWidth="1"/>
    <col min="9737" max="9737" width="7.375" customWidth="1"/>
    <col min="9738" max="9738" width="7.5" customWidth="1"/>
    <col min="9739" max="9739" width="7.125" customWidth="1"/>
    <col min="9740" max="9740" width="6.125" customWidth="1"/>
    <col min="9981" max="9981" width="13.875" customWidth="1"/>
    <col min="9989" max="9989" width="5.25" customWidth="1"/>
    <col min="9990" max="9991" width="7.625" customWidth="1"/>
    <col min="9992" max="9992" width="6.75" customWidth="1"/>
    <col min="9993" max="9993" width="7.375" customWidth="1"/>
    <col min="9994" max="9994" width="7.5" customWidth="1"/>
    <col min="9995" max="9995" width="7.125" customWidth="1"/>
    <col min="9996" max="9996" width="6.125" customWidth="1"/>
    <col min="10237" max="10237" width="13.875" customWidth="1"/>
    <col min="10245" max="10245" width="5.25" customWidth="1"/>
    <col min="10246" max="10247" width="7.625" customWidth="1"/>
    <col min="10248" max="10248" width="6.75" customWidth="1"/>
    <col min="10249" max="10249" width="7.375" customWidth="1"/>
    <col min="10250" max="10250" width="7.5" customWidth="1"/>
    <col min="10251" max="10251" width="7.125" customWidth="1"/>
    <col min="10252" max="10252" width="6.125" customWidth="1"/>
    <col min="10493" max="10493" width="13.875" customWidth="1"/>
    <col min="10501" max="10501" width="5.25" customWidth="1"/>
    <col min="10502" max="10503" width="7.625" customWidth="1"/>
    <col min="10504" max="10504" width="6.75" customWidth="1"/>
    <col min="10505" max="10505" width="7.375" customWidth="1"/>
    <col min="10506" max="10506" width="7.5" customWidth="1"/>
    <col min="10507" max="10507" width="7.125" customWidth="1"/>
    <col min="10508" max="10508" width="6.125" customWidth="1"/>
    <col min="10749" max="10749" width="13.875" customWidth="1"/>
    <col min="10757" max="10757" width="5.25" customWidth="1"/>
    <col min="10758" max="10759" width="7.625" customWidth="1"/>
    <col min="10760" max="10760" width="6.75" customWidth="1"/>
    <col min="10761" max="10761" width="7.375" customWidth="1"/>
    <col min="10762" max="10762" width="7.5" customWidth="1"/>
    <col min="10763" max="10763" width="7.125" customWidth="1"/>
    <col min="10764" max="10764" width="6.125" customWidth="1"/>
    <col min="11005" max="11005" width="13.875" customWidth="1"/>
    <col min="11013" max="11013" width="5.25" customWidth="1"/>
    <col min="11014" max="11015" width="7.625" customWidth="1"/>
    <col min="11016" max="11016" width="6.75" customWidth="1"/>
    <col min="11017" max="11017" width="7.375" customWidth="1"/>
    <col min="11018" max="11018" width="7.5" customWidth="1"/>
    <col min="11019" max="11019" width="7.125" customWidth="1"/>
    <col min="11020" max="11020" width="6.125" customWidth="1"/>
    <col min="11261" max="11261" width="13.875" customWidth="1"/>
    <col min="11269" max="11269" width="5.25" customWidth="1"/>
    <col min="11270" max="11271" width="7.625" customWidth="1"/>
    <col min="11272" max="11272" width="6.75" customWidth="1"/>
    <col min="11273" max="11273" width="7.375" customWidth="1"/>
    <col min="11274" max="11274" width="7.5" customWidth="1"/>
    <col min="11275" max="11275" width="7.125" customWidth="1"/>
    <col min="11276" max="11276" width="6.125" customWidth="1"/>
    <col min="11517" max="11517" width="13.875" customWidth="1"/>
    <col min="11525" max="11525" width="5.25" customWidth="1"/>
    <col min="11526" max="11527" width="7.625" customWidth="1"/>
    <col min="11528" max="11528" width="6.75" customWidth="1"/>
    <col min="11529" max="11529" width="7.375" customWidth="1"/>
    <col min="11530" max="11530" width="7.5" customWidth="1"/>
    <col min="11531" max="11531" width="7.125" customWidth="1"/>
    <col min="11532" max="11532" width="6.125" customWidth="1"/>
    <col min="11773" max="11773" width="13.875" customWidth="1"/>
    <col min="11781" max="11781" width="5.25" customWidth="1"/>
    <col min="11782" max="11783" width="7.625" customWidth="1"/>
    <col min="11784" max="11784" width="6.75" customWidth="1"/>
    <col min="11785" max="11785" width="7.375" customWidth="1"/>
    <col min="11786" max="11786" width="7.5" customWidth="1"/>
    <col min="11787" max="11787" width="7.125" customWidth="1"/>
    <col min="11788" max="11788" width="6.125" customWidth="1"/>
    <col min="12029" max="12029" width="13.875" customWidth="1"/>
    <col min="12037" max="12037" width="5.25" customWidth="1"/>
    <col min="12038" max="12039" width="7.625" customWidth="1"/>
    <col min="12040" max="12040" width="6.75" customWidth="1"/>
    <col min="12041" max="12041" width="7.375" customWidth="1"/>
    <col min="12042" max="12042" width="7.5" customWidth="1"/>
    <col min="12043" max="12043" width="7.125" customWidth="1"/>
    <col min="12044" max="12044" width="6.125" customWidth="1"/>
    <col min="12285" max="12285" width="13.875" customWidth="1"/>
    <col min="12293" max="12293" width="5.25" customWidth="1"/>
    <col min="12294" max="12295" width="7.625" customWidth="1"/>
    <col min="12296" max="12296" width="6.75" customWidth="1"/>
    <col min="12297" max="12297" width="7.375" customWidth="1"/>
    <col min="12298" max="12298" width="7.5" customWidth="1"/>
    <col min="12299" max="12299" width="7.125" customWidth="1"/>
    <col min="12300" max="12300" width="6.125" customWidth="1"/>
    <col min="12541" max="12541" width="13.875" customWidth="1"/>
    <col min="12549" max="12549" width="5.25" customWidth="1"/>
    <col min="12550" max="12551" width="7.625" customWidth="1"/>
    <col min="12552" max="12552" width="6.75" customWidth="1"/>
    <col min="12553" max="12553" width="7.375" customWidth="1"/>
    <col min="12554" max="12554" width="7.5" customWidth="1"/>
    <col min="12555" max="12555" width="7.125" customWidth="1"/>
    <col min="12556" max="12556" width="6.125" customWidth="1"/>
    <col min="12797" max="12797" width="13.875" customWidth="1"/>
    <col min="12805" max="12805" width="5.25" customWidth="1"/>
    <col min="12806" max="12807" width="7.625" customWidth="1"/>
    <col min="12808" max="12808" width="6.75" customWidth="1"/>
    <col min="12809" max="12809" width="7.375" customWidth="1"/>
    <col min="12810" max="12810" width="7.5" customWidth="1"/>
    <col min="12811" max="12811" width="7.125" customWidth="1"/>
    <col min="12812" max="12812" width="6.125" customWidth="1"/>
    <col min="13053" max="13053" width="13.875" customWidth="1"/>
    <col min="13061" max="13061" width="5.25" customWidth="1"/>
    <col min="13062" max="13063" width="7.625" customWidth="1"/>
    <col min="13064" max="13064" width="6.75" customWidth="1"/>
    <col min="13065" max="13065" width="7.375" customWidth="1"/>
    <col min="13066" max="13066" width="7.5" customWidth="1"/>
    <col min="13067" max="13067" width="7.125" customWidth="1"/>
    <col min="13068" max="13068" width="6.125" customWidth="1"/>
    <col min="13309" max="13309" width="13.875" customWidth="1"/>
    <col min="13317" max="13317" width="5.25" customWidth="1"/>
    <col min="13318" max="13319" width="7.625" customWidth="1"/>
    <col min="13320" max="13320" width="6.75" customWidth="1"/>
    <col min="13321" max="13321" width="7.375" customWidth="1"/>
    <col min="13322" max="13322" width="7.5" customWidth="1"/>
    <col min="13323" max="13323" width="7.125" customWidth="1"/>
    <col min="13324" max="13324" width="6.125" customWidth="1"/>
    <col min="13565" max="13565" width="13.875" customWidth="1"/>
    <col min="13573" max="13573" width="5.25" customWidth="1"/>
    <col min="13574" max="13575" width="7.625" customWidth="1"/>
    <col min="13576" max="13576" width="6.75" customWidth="1"/>
    <col min="13577" max="13577" width="7.375" customWidth="1"/>
    <col min="13578" max="13578" width="7.5" customWidth="1"/>
    <col min="13579" max="13579" width="7.125" customWidth="1"/>
    <col min="13580" max="13580" width="6.125" customWidth="1"/>
    <col min="13821" max="13821" width="13.875" customWidth="1"/>
    <col min="13829" max="13829" width="5.25" customWidth="1"/>
    <col min="13830" max="13831" width="7.625" customWidth="1"/>
    <col min="13832" max="13832" width="6.75" customWidth="1"/>
    <col min="13833" max="13833" width="7.375" customWidth="1"/>
    <col min="13834" max="13834" width="7.5" customWidth="1"/>
    <col min="13835" max="13835" width="7.125" customWidth="1"/>
    <col min="13836" max="13836" width="6.125" customWidth="1"/>
    <col min="14077" max="14077" width="13.875" customWidth="1"/>
    <col min="14085" max="14085" width="5.25" customWidth="1"/>
    <col min="14086" max="14087" width="7.625" customWidth="1"/>
    <col min="14088" max="14088" width="6.75" customWidth="1"/>
    <col min="14089" max="14089" width="7.375" customWidth="1"/>
    <col min="14090" max="14090" width="7.5" customWidth="1"/>
    <col min="14091" max="14091" width="7.125" customWidth="1"/>
    <col min="14092" max="14092" width="6.125" customWidth="1"/>
    <col min="14333" max="14333" width="13.875" customWidth="1"/>
    <col min="14341" max="14341" width="5.25" customWidth="1"/>
    <col min="14342" max="14343" width="7.625" customWidth="1"/>
    <col min="14344" max="14344" width="6.75" customWidth="1"/>
    <col min="14345" max="14345" width="7.375" customWidth="1"/>
    <col min="14346" max="14346" width="7.5" customWidth="1"/>
    <col min="14347" max="14347" width="7.125" customWidth="1"/>
    <col min="14348" max="14348" width="6.125" customWidth="1"/>
    <col min="14589" max="14589" width="13.875" customWidth="1"/>
    <col min="14597" max="14597" width="5.25" customWidth="1"/>
    <col min="14598" max="14599" width="7.625" customWidth="1"/>
    <col min="14600" max="14600" width="6.75" customWidth="1"/>
    <col min="14601" max="14601" width="7.375" customWidth="1"/>
    <col min="14602" max="14602" width="7.5" customWidth="1"/>
    <col min="14603" max="14603" width="7.125" customWidth="1"/>
    <col min="14604" max="14604" width="6.125" customWidth="1"/>
    <col min="14845" max="14845" width="13.875" customWidth="1"/>
    <col min="14853" max="14853" width="5.25" customWidth="1"/>
    <col min="14854" max="14855" width="7.625" customWidth="1"/>
    <col min="14856" max="14856" width="6.75" customWidth="1"/>
    <col min="14857" max="14857" width="7.375" customWidth="1"/>
    <col min="14858" max="14858" width="7.5" customWidth="1"/>
    <col min="14859" max="14859" width="7.125" customWidth="1"/>
    <col min="14860" max="14860" width="6.125" customWidth="1"/>
    <col min="15101" max="15101" width="13.875" customWidth="1"/>
    <col min="15109" max="15109" width="5.25" customWidth="1"/>
    <col min="15110" max="15111" width="7.625" customWidth="1"/>
    <col min="15112" max="15112" width="6.75" customWidth="1"/>
    <col min="15113" max="15113" width="7.375" customWidth="1"/>
    <col min="15114" max="15114" width="7.5" customWidth="1"/>
    <col min="15115" max="15115" width="7.125" customWidth="1"/>
    <col min="15116" max="15116" width="6.125" customWidth="1"/>
    <col min="15357" max="15357" width="13.875" customWidth="1"/>
    <col min="15365" max="15365" width="5.25" customWidth="1"/>
    <col min="15366" max="15367" width="7.625" customWidth="1"/>
    <col min="15368" max="15368" width="6.75" customWidth="1"/>
    <col min="15369" max="15369" width="7.375" customWidth="1"/>
    <col min="15370" max="15370" width="7.5" customWidth="1"/>
    <col min="15371" max="15371" width="7.125" customWidth="1"/>
    <col min="15372" max="15372" width="6.125" customWidth="1"/>
    <col min="15613" max="15613" width="13.875" customWidth="1"/>
    <col min="15621" max="15621" width="5.25" customWidth="1"/>
    <col min="15622" max="15623" width="7.625" customWidth="1"/>
    <col min="15624" max="15624" width="6.75" customWidth="1"/>
    <col min="15625" max="15625" width="7.375" customWidth="1"/>
    <col min="15626" max="15626" width="7.5" customWidth="1"/>
    <col min="15627" max="15627" width="7.125" customWidth="1"/>
    <col min="15628" max="15628" width="6.125" customWidth="1"/>
    <col min="15869" max="15869" width="13.875" customWidth="1"/>
    <col min="15877" max="15877" width="5.25" customWidth="1"/>
    <col min="15878" max="15879" width="7.625" customWidth="1"/>
    <col min="15880" max="15880" width="6.75" customWidth="1"/>
    <col min="15881" max="15881" width="7.375" customWidth="1"/>
    <col min="15882" max="15882" width="7.5" customWidth="1"/>
    <col min="15883" max="15883" width="7.125" customWidth="1"/>
    <col min="15884" max="15884" width="6.125" customWidth="1"/>
    <col min="16125" max="16125" width="13.875" customWidth="1"/>
    <col min="16133" max="16133" width="5.25" customWidth="1"/>
    <col min="16134" max="16135" width="7.625" customWidth="1"/>
    <col min="16136" max="16136" width="6.75" customWidth="1"/>
    <col min="16137" max="16137" width="7.375" customWidth="1"/>
    <col min="16138" max="16138" width="7.5" customWidth="1"/>
    <col min="16139" max="16139" width="7.125" customWidth="1"/>
    <col min="16140" max="16140" width="6.125" customWidth="1"/>
  </cols>
  <sheetData>
    <row r="2" spans="2:10" ht="24.95" customHeight="1" x14ac:dyDescent="0.25">
      <c r="B2" s="55" t="s">
        <v>23</v>
      </c>
      <c r="C2" s="55"/>
      <c r="D2" s="55"/>
      <c r="E2" s="55"/>
      <c r="F2" s="55"/>
    </row>
    <row r="4" spans="2:10" ht="46.9" customHeight="1" x14ac:dyDescent="0.25">
      <c r="B4" s="38" t="s">
        <v>27</v>
      </c>
      <c r="C4" s="14" t="s">
        <v>43</v>
      </c>
      <c r="D4" s="14" t="s">
        <v>44</v>
      </c>
      <c r="E4" s="9" t="s">
        <v>17</v>
      </c>
      <c r="F4" s="9" t="s">
        <v>26</v>
      </c>
    </row>
    <row r="5" spans="2:10" x14ac:dyDescent="0.25">
      <c r="B5" s="5"/>
      <c r="C5" s="5"/>
      <c r="D5" s="5"/>
      <c r="E5" s="10"/>
      <c r="F5" s="1"/>
      <c r="G5" s="2"/>
    </row>
    <row r="6" spans="2:10" x14ac:dyDescent="0.25">
      <c r="B6" s="12" t="s">
        <v>19</v>
      </c>
      <c r="C6" s="19">
        <f>C7+C8</f>
        <v>-103.22</v>
      </c>
      <c r="D6" s="19">
        <f>D7+D8</f>
        <v>-108.64999999999999</v>
      </c>
      <c r="E6" s="19">
        <f>C6/D6*100-100</f>
        <v>-4.9976990335941025</v>
      </c>
      <c r="F6" s="19">
        <f>C6-D6</f>
        <v>5.4299999999999926</v>
      </c>
      <c r="G6" s="2"/>
    </row>
    <row r="7" spans="2:10" x14ac:dyDescent="0.25">
      <c r="B7" s="4" t="s">
        <v>1</v>
      </c>
      <c r="C7" s="17">
        <v>-82.1</v>
      </c>
      <c r="D7" s="17">
        <v>-80.099999999999994</v>
      </c>
      <c r="E7" s="43">
        <f>C7/D7*100-100</f>
        <v>2.496878901373293</v>
      </c>
      <c r="F7" s="17">
        <f>C7-D7</f>
        <v>-2</v>
      </c>
      <c r="G7" s="2"/>
      <c r="I7" s="3"/>
    </row>
    <row r="8" spans="2:10" x14ac:dyDescent="0.25">
      <c r="B8" s="4" t="s">
        <v>2</v>
      </c>
      <c r="C8" s="17">
        <v>-21.12</v>
      </c>
      <c r="D8" s="18">
        <v>-28.55</v>
      </c>
      <c r="E8" s="43">
        <f>C8/D8*100-100</f>
        <v>-26.024518388791591</v>
      </c>
      <c r="F8" s="17">
        <f t="shared" ref="F7:F12" si="0">C8-D8</f>
        <v>7.43</v>
      </c>
      <c r="G8" s="2"/>
    </row>
    <row r="9" spans="2:10" x14ac:dyDescent="0.25">
      <c r="B9" s="1"/>
      <c r="C9" s="42"/>
      <c r="D9" s="15"/>
      <c r="E9" s="41"/>
      <c r="F9" s="37"/>
      <c r="G9" s="1"/>
      <c r="H9" s="8"/>
      <c r="I9" s="8"/>
      <c r="J9" s="8"/>
    </row>
    <row r="10" spans="2:10" x14ac:dyDescent="0.25">
      <c r="B10" s="12" t="s">
        <v>0</v>
      </c>
      <c r="C10" s="19">
        <v>165.47</v>
      </c>
      <c r="D10" s="20">
        <v>165.36</v>
      </c>
      <c r="E10" s="19">
        <f>C10/D10*100-100</f>
        <v>6.6521528785685291E-2</v>
      </c>
      <c r="F10" s="19">
        <f t="shared" si="0"/>
        <v>0.10999999999998522</v>
      </c>
      <c r="G10" s="1"/>
      <c r="H10" s="8"/>
      <c r="I10" s="8"/>
      <c r="J10" s="8"/>
    </row>
    <row r="11" spans="2:10" x14ac:dyDescent="0.25">
      <c r="B11" s="1"/>
      <c r="C11" s="15"/>
      <c r="D11" s="15"/>
      <c r="E11" s="41"/>
      <c r="F11" s="37"/>
      <c r="G11" s="1"/>
      <c r="H11" s="8"/>
      <c r="I11" s="8"/>
      <c r="J11" s="8"/>
    </row>
    <row r="12" spans="2:10" ht="18.75" x14ac:dyDescent="0.25">
      <c r="B12" s="13" t="s">
        <v>20</v>
      </c>
      <c r="C12" s="16">
        <f>C6/C10</f>
        <v>-0.62379887592917149</v>
      </c>
      <c r="D12" s="16">
        <f>D6/D10</f>
        <v>-0.65705128205128194</v>
      </c>
      <c r="E12" s="19">
        <f>C12/D12*100-100</f>
        <v>-5.0608540049260711</v>
      </c>
      <c r="F12" s="19">
        <f t="shared" si="0"/>
        <v>3.3252406122110445E-2</v>
      </c>
      <c r="G12" s="1"/>
      <c r="H12" s="8"/>
      <c r="I12" s="8"/>
      <c r="J12" s="8"/>
    </row>
    <row r="13" spans="2:10" x14ac:dyDescent="0.25">
      <c r="B13" s="5"/>
      <c r="C13" s="6"/>
      <c r="D13" s="7"/>
      <c r="E13" s="37"/>
      <c r="F13" s="1"/>
      <c r="G13" s="1" t="s">
        <v>21</v>
      </c>
      <c r="H13" s="8"/>
      <c r="I13" s="8"/>
      <c r="J13" s="8"/>
    </row>
    <row r="14" spans="2:10" x14ac:dyDescent="0.25">
      <c r="B14" s="11" t="s">
        <v>22</v>
      </c>
      <c r="C14" s="2"/>
      <c r="D14" s="2"/>
      <c r="E14" s="2"/>
      <c r="F14" s="2"/>
      <c r="G14" s="1"/>
      <c r="H14" s="8"/>
    </row>
    <row r="15" spans="2:10" s="2" customFormat="1" x14ac:dyDescent="0.25"/>
    <row r="16" spans="2:10" s="2" customFormat="1" x14ac:dyDescent="0.25">
      <c r="B16" s="39"/>
      <c r="C16" s="39"/>
    </row>
    <row r="17" spans="2:3" s="2" customFormat="1" x14ac:dyDescent="0.25">
      <c r="B17" s="40"/>
      <c r="C17" s="40"/>
    </row>
    <row r="18" spans="2:3" s="2" customFormat="1" x14ac:dyDescent="0.25">
      <c r="B18" s="40"/>
      <c r="C18" s="40"/>
    </row>
    <row r="19" spans="2:3" s="2" customFormat="1" x14ac:dyDescent="0.25"/>
  </sheetData>
  <mergeCells count="1">
    <mergeCell ref="B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</vt:lpstr>
      <vt:lpstr>Balance</vt:lpstr>
      <vt:lpstr>Compras</vt:lpstr>
    </vt:vector>
  </TitlesOfParts>
  <Company>Ercros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Ercros</cp:lastModifiedBy>
  <cp:lastPrinted>2017-02-15T08:33:22Z</cp:lastPrinted>
  <dcterms:created xsi:type="dcterms:W3CDTF">2017-01-11T10:45:12Z</dcterms:created>
  <dcterms:modified xsi:type="dcterms:W3CDTF">2018-05-15T07:50:49Z</dcterms:modified>
</cp:coreProperties>
</file>