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A\Documents\1 - IMMA\Imma\1- Ercros\3- Fets Rellevants\20171113 resultats tercer trimestre\"/>
    </mc:Choice>
  </mc:AlternateContent>
  <bookViews>
    <workbookView xWindow="0" yWindow="0" windowWidth="23040" windowHeight="9408"/>
  </bookViews>
  <sheets>
    <sheet name="Resultados" sheetId="20" r:id="rId1"/>
    <sheet name="Compras" sheetId="18" r:id="rId2"/>
    <sheet name="Balance" sheetId="19" r:id="rId3"/>
  </sheets>
  <definedNames>
    <definedName name="_xlnm.Print_Area" localSheetId="2">Balance!$B$6:$G$28</definedName>
    <definedName name="_xlnm.Print_Area" localSheetId="0">Resultados!$B$5:$G$29</definedName>
  </definedNames>
  <calcPr calcId="152511"/>
</workbook>
</file>

<file path=xl/calcChain.xml><?xml version="1.0" encoding="utf-8"?>
<calcChain xmlns="http://schemas.openxmlformats.org/spreadsheetml/2006/main">
  <c r="F23" i="19" l="1"/>
  <c r="G23" i="19"/>
  <c r="G16" i="19"/>
  <c r="G15" i="19"/>
  <c r="G14" i="19"/>
  <c r="G9" i="19"/>
  <c r="G8" i="19"/>
  <c r="E11" i="19"/>
  <c r="D11" i="19"/>
  <c r="G11" i="19" s="1"/>
  <c r="E23" i="19"/>
  <c r="E21" i="19"/>
  <c r="C14" i="18"/>
  <c r="E14" i="18" s="1"/>
  <c r="D8" i="18"/>
  <c r="D14" i="18" s="1"/>
  <c r="F14" i="18" s="1"/>
  <c r="C8" i="18"/>
  <c r="F8" i="18" s="1"/>
  <c r="G27" i="20"/>
  <c r="G24" i="20"/>
  <c r="G18" i="20"/>
  <c r="G17" i="20"/>
  <c r="G16" i="20"/>
  <c r="G15" i="20"/>
  <c r="G14" i="20"/>
  <c r="G12" i="20"/>
  <c r="G11" i="20"/>
  <c r="G10" i="20"/>
  <c r="G9" i="20"/>
  <c r="G8" i="20"/>
  <c r="F9" i="20"/>
  <c r="F10" i="20"/>
  <c r="F11" i="20"/>
  <c r="D21" i="19"/>
  <c r="F21" i="19" s="1"/>
  <c r="G21" i="19" l="1"/>
  <c r="E18" i="19"/>
  <c r="D18" i="19"/>
  <c r="G18" i="19" s="1"/>
  <c r="F8" i="20"/>
  <c r="E9" i="18" l="1"/>
  <c r="E10" i="18"/>
  <c r="E12" i="18"/>
  <c r="E8" i="18"/>
  <c r="F9" i="18"/>
  <c r="F10" i="18"/>
  <c r="F12" i="18"/>
  <c r="F15" i="20" l="1"/>
  <c r="F16" i="20"/>
  <c r="F18" i="20"/>
  <c r="F21" i="20"/>
  <c r="F27" i="20"/>
  <c r="G21" i="20" l="1"/>
  <c r="F17" i="20"/>
  <c r="F24" i="20"/>
  <c r="F16" i="19"/>
  <c r="F14" i="19"/>
  <c r="F8" i="19"/>
  <c r="F11" i="19" l="1"/>
  <c r="E20" i="20"/>
  <c r="E23" i="20" s="1"/>
  <c r="E26" i="20" s="1"/>
  <c r="F9" i="19"/>
  <c r="F15" i="19" l="1"/>
  <c r="F14" i="20"/>
  <c r="E29" i="20"/>
  <c r="F18" i="19"/>
  <c r="D20" i="20"/>
  <c r="D23" i="20" l="1"/>
  <c r="G20" i="20"/>
  <c r="F20" i="20"/>
  <c r="D26" i="20" l="1"/>
  <c r="G26" i="20" s="1"/>
  <c r="G23" i="20"/>
  <c r="F23" i="20"/>
  <c r="F26" i="20" l="1"/>
  <c r="D29" i="20"/>
  <c r="G29" i="20" s="1"/>
  <c r="F29" i="20" l="1"/>
</calcChain>
</file>

<file path=xl/sharedStrings.xml><?xml version="1.0" encoding="utf-8"?>
<sst xmlns="http://schemas.openxmlformats.org/spreadsheetml/2006/main" count="54" uniqueCount="43">
  <si>
    <t>Ventas</t>
  </si>
  <si>
    <t>Aprovisionamientos</t>
  </si>
  <si>
    <t>Suministros</t>
  </si>
  <si>
    <t>Ebitda</t>
  </si>
  <si>
    <t>Amortizaciones</t>
  </si>
  <si>
    <t>Ebit</t>
  </si>
  <si>
    <t>Resultado financiero</t>
  </si>
  <si>
    <t>Resultado antes de impuestos</t>
  </si>
  <si>
    <t>Resultado del ejercicio</t>
  </si>
  <si>
    <t>Activos no corrientes</t>
  </si>
  <si>
    <t>Capital circulante</t>
  </si>
  <si>
    <t>Recursos empleados</t>
  </si>
  <si>
    <t>Provisiones y otras deudas</t>
  </si>
  <si>
    <t>Origen de fondos</t>
  </si>
  <si>
    <t>Impuestos a las ganancias</t>
  </si>
  <si>
    <t>Gastos de personal</t>
  </si>
  <si>
    <t>Otros gastos de explotación</t>
  </si>
  <si>
    <t>Gastos</t>
  </si>
  <si>
    <t>Variación de existencias de productos terminados y en curso</t>
  </si>
  <si>
    <t xml:space="preserve">Otros ingresos  </t>
  </si>
  <si>
    <t>Ingresos</t>
  </si>
  <si>
    <t>Variación
(%)</t>
  </si>
  <si>
    <t>CUENTA DE PÉRDIDAS Y GANANCIAS CONSOLIDADA</t>
  </si>
  <si>
    <t>Aprovisionamientos y suministros (A&amp;S)</t>
  </si>
  <si>
    <t>Margen A&amp;S/ventas</t>
  </si>
  <si>
    <t>*</t>
  </si>
  <si>
    <t>* Puntos porcentuales</t>
  </si>
  <si>
    <t>APROVISIONAMIENTOS Y SUMINISTROS</t>
  </si>
  <si>
    <t>ANÁLISIS ECONÓMICO DEL BALANCE</t>
  </si>
  <si>
    <t>Patrimonio neto (PN)</t>
  </si>
  <si>
    <t>Deuda financiera neta (DFN)</t>
  </si>
  <si>
    <t>9M 2017</t>
  </si>
  <si>
    <t>9M 2016</t>
  </si>
  <si>
    <t>Venta de productos terminados</t>
  </si>
  <si>
    <t>Prestación de servicios</t>
  </si>
  <si>
    <t>-</t>
  </si>
  <si>
    <t>Variación
(Miles de €)</t>
  </si>
  <si>
    <t>Miles de euros</t>
  </si>
  <si>
    <t>Ratio DFN/ebitda*</t>
  </si>
  <si>
    <t>* Ebitda últimos 12 meses</t>
  </si>
  <si>
    <t>Ratio DFN/PN</t>
  </si>
  <si>
    <t>**</t>
  </si>
  <si>
    <t>** Puntos porcentuales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</si>
</sst>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#,##0.0"/>
    <numFmt numFmtId="167" formatCode="_-* #,##0.00\ _P_t_s_-;\-* #,##0.00\ _P_t_s_-;_-* &quot;-&quot;??\ _P_t_s_-;_-@_-"/>
    <numFmt numFmtId="168" formatCode="dd\-mm\-yy;@"/>
  </numFmts>
  <fonts count="16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4"/>
      <color indexed="8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4" fillId="0" borderId="0"/>
  </cellStyleXfs>
  <cellXfs count="100">
    <xf numFmtId="0" fontId="0" fillId="0" borderId="0" xfId="0"/>
    <xf numFmtId="0" fontId="5" fillId="0" borderId="0" xfId="0" applyFont="1"/>
    <xf numFmtId="4" fontId="5" fillId="0" borderId="0" xfId="0" applyNumberFormat="1" applyFont="1"/>
    <xf numFmtId="0" fontId="2" fillId="0" borderId="0" xfId="0" applyFont="1" applyBorder="1"/>
    <xf numFmtId="0" fontId="0" fillId="0" borderId="0" xfId="0" applyBorder="1"/>
    <xf numFmtId="9" fontId="0" fillId="0" borderId="0" xfId="2" applyFo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1" fillId="0" borderId="0" xfId="2" applyNumberFormat="1" applyFont="1" applyBorder="1" applyAlignment="1">
      <alignment horizontal="right" vertical="center"/>
    </xf>
    <xf numFmtId="165" fontId="1" fillId="0" borderId="0" xfId="2" applyNumberFormat="1" applyFont="1" applyBorder="1" applyAlignment="1">
      <alignment horizontal="right" vertical="center" wrapText="1"/>
    </xf>
    <xf numFmtId="0" fontId="5" fillId="0" borderId="0" xfId="0" applyFont="1" applyBorder="1"/>
    <xf numFmtId="0" fontId="8" fillId="0" borderId="0" xfId="0" applyFont="1"/>
    <xf numFmtId="4" fontId="8" fillId="0" borderId="0" xfId="0" applyNumberFormat="1" applyFont="1"/>
    <xf numFmtId="0" fontId="8" fillId="0" borderId="0" xfId="7" applyFont="1"/>
    <xf numFmtId="4" fontId="8" fillId="0" borderId="0" xfId="7" applyNumberFormat="1" applyFont="1"/>
    <xf numFmtId="0" fontId="5" fillId="0" borderId="0" xfId="7" applyFont="1"/>
    <xf numFmtId="0" fontId="2" fillId="0" borderId="0" xfId="0" applyFont="1"/>
    <xf numFmtId="166" fontId="8" fillId="0" borderId="0" xfId="7" applyNumberFormat="1" applyFont="1"/>
    <xf numFmtId="0" fontId="8" fillId="0" borderId="0" xfId="7" applyFont="1"/>
    <xf numFmtId="4" fontId="5" fillId="0" borderId="0" xfId="7" applyNumberFormat="1" applyFont="1" applyBorder="1"/>
    <xf numFmtId="0" fontId="5" fillId="0" borderId="0" xfId="7" applyFont="1" applyBorder="1"/>
    <xf numFmtId="168" fontId="5" fillId="0" borderId="0" xfId="7" applyNumberFormat="1" applyFont="1" applyBorder="1" applyAlignment="1">
      <alignment horizontal="center" wrapText="1"/>
    </xf>
    <xf numFmtId="0" fontId="5" fillId="0" borderId="0" xfId="7" applyFont="1" applyBorder="1" applyAlignment="1">
      <alignment horizontal="center"/>
    </xf>
    <xf numFmtId="168" fontId="10" fillId="3" borderId="0" xfId="7" applyNumberFormat="1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/>
    <xf numFmtId="0" fontId="1" fillId="0" borderId="0" xfId="0" applyFont="1" applyBorder="1" applyAlignment="1">
      <alignment horizontal="right" vertical="center"/>
    </xf>
    <xf numFmtId="0" fontId="13" fillId="0" borderId="0" xfId="0" applyFont="1"/>
    <xf numFmtId="0" fontId="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2" fontId="8" fillId="0" borderId="0" xfId="0" applyNumberFormat="1" applyFont="1" applyBorder="1"/>
    <xf numFmtId="168" fontId="5" fillId="0" borderId="0" xfId="0" applyNumberFormat="1" applyFont="1" applyBorder="1" applyAlignment="1">
      <alignment horizontal="center" wrapText="1"/>
    </xf>
    <xf numFmtId="0" fontId="8" fillId="0" borderId="0" xfId="0" applyFont="1" applyBorder="1"/>
    <xf numFmtId="168" fontId="10" fillId="0" borderId="0" xfId="7" applyNumberFormat="1" applyFont="1" applyFill="1" applyBorder="1" applyAlignment="1">
      <alignment horizontal="center" wrapText="1"/>
    </xf>
    <xf numFmtId="0" fontId="5" fillId="2" borderId="0" xfId="0" applyFont="1" applyFill="1" applyBorder="1"/>
    <xf numFmtId="2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8" fillId="0" borderId="0" xfId="7" applyFont="1" applyBorder="1"/>
    <xf numFmtId="168" fontId="10" fillId="3" borderId="0" xfId="7" applyNumberFormat="1" applyFont="1" applyFill="1" applyBorder="1" applyAlignment="1">
      <alignment horizontal="center" vertical="center" wrapText="1"/>
    </xf>
    <xf numFmtId="0" fontId="8" fillId="0" borderId="0" xfId="7" applyFont="1" applyFill="1"/>
    <xf numFmtId="164" fontId="1" fillId="2" borderId="0" xfId="7" applyNumberFormat="1" applyFont="1" applyFill="1" applyBorder="1" applyAlignment="1">
      <alignment horizontal="right"/>
    </xf>
    <xf numFmtId="164" fontId="8" fillId="0" borderId="0" xfId="7" applyNumberFormat="1" applyFont="1" applyFill="1" applyBorder="1" applyAlignment="1">
      <alignment horizontal="right"/>
    </xf>
    <xf numFmtId="0" fontId="5" fillId="0" borderId="0" xfId="7" applyFont="1" applyFill="1"/>
    <xf numFmtId="164" fontId="1" fillId="4" borderId="0" xfId="7" applyNumberFormat="1" applyFont="1" applyFill="1" applyBorder="1" applyAlignment="1">
      <alignment horizontal="right"/>
    </xf>
    <xf numFmtId="164" fontId="12" fillId="4" borderId="0" xfId="7" applyNumberFormat="1" applyFont="1" applyFill="1" applyBorder="1" applyAlignment="1">
      <alignment horizontal="right"/>
    </xf>
    <xf numFmtId="166" fontId="8" fillId="0" borderId="0" xfId="7" applyNumberFormat="1" applyFont="1" applyFill="1"/>
    <xf numFmtId="3" fontId="1" fillId="2" borderId="0" xfId="7" applyNumberFormat="1" applyFont="1" applyFill="1" applyBorder="1"/>
    <xf numFmtId="3" fontId="8" fillId="0" borderId="0" xfId="7" applyNumberFormat="1" applyFont="1" applyFill="1" applyBorder="1"/>
    <xf numFmtId="3" fontId="1" fillId="2" borderId="0" xfId="7" applyNumberFormat="1" applyFont="1" applyFill="1" applyBorder="1" applyAlignment="1">
      <alignment horizontal="right"/>
    </xf>
    <xf numFmtId="3" fontId="8" fillId="0" borderId="0" xfId="7" applyNumberFormat="1" applyFont="1" applyFill="1" applyBorder="1" applyAlignment="1">
      <alignment horizontal="right"/>
    </xf>
    <xf numFmtId="3" fontId="5" fillId="0" borderId="0" xfId="7" applyNumberFormat="1" applyFont="1" applyFill="1" applyBorder="1"/>
    <xf numFmtId="3" fontId="1" fillId="4" borderId="0" xfId="7" applyNumberFormat="1" applyFont="1" applyFill="1" applyBorder="1"/>
    <xf numFmtId="3" fontId="12" fillId="4" borderId="0" xfId="7" applyNumberFormat="1" applyFont="1" applyFill="1" applyBorder="1"/>
    <xf numFmtId="3" fontId="1" fillId="2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/>
    <xf numFmtId="3" fontId="0" fillId="0" borderId="0" xfId="0" applyNumberFormat="1" applyBorder="1"/>
    <xf numFmtId="3" fontId="1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/>
    <xf numFmtId="4" fontId="12" fillId="2" borderId="0" xfId="2" applyNumberFormat="1" applyFont="1" applyFill="1" applyBorder="1" applyAlignment="1">
      <alignment vertical="center"/>
    </xf>
    <xf numFmtId="3" fontId="5" fillId="2" borderId="0" xfId="0" applyNumberFormat="1" applyFont="1" applyFill="1" applyBorder="1"/>
    <xf numFmtId="3" fontId="8" fillId="0" borderId="0" xfId="0" applyNumberFormat="1" applyFont="1" applyBorder="1"/>
    <xf numFmtId="3" fontId="14" fillId="2" borderId="0" xfId="0" applyNumberFormat="1" applyFont="1" applyFill="1" applyBorder="1"/>
    <xf numFmtId="3" fontId="5" fillId="0" borderId="0" xfId="0" applyNumberFormat="1" applyFont="1" applyBorder="1"/>
    <xf numFmtId="3" fontId="8" fillId="0" borderId="0" xfId="0" applyNumberFormat="1" applyFont="1"/>
    <xf numFmtId="164" fontId="1" fillId="2" borderId="0" xfId="0" applyNumberFormat="1" applyFont="1" applyFill="1" applyBorder="1"/>
    <xf numFmtId="164" fontId="5" fillId="2" borderId="0" xfId="0" applyNumberFormat="1" applyFont="1" applyFill="1" applyBorder="1"/>
    <xf numFmtId="164" fontId="8" fillId="0" borderId="0" xfId="0" applyNumberFormat="1" applyFont="1" applyBorder="1"/>
    <xf numFmtId="164" fontId="14" fillId="2" borderId="0" xfId="0" applyNumberFormat="1" applyFont="1" applyFill="1" applyBorder="1"/>
    <xf numFmtId="164" fontId="5" fillId="0" borderId="0" xfId="0" applyNumberFormat="1" applyFont="1" applyBorder="1"/>
    <xf numFmtId="164" fontId="8" fillId="0" borderId="0" xfId="0" applyNumberFormat="1" applyFont="1"/>
    <xf numFmtId="4" fontId="15" fillId="2" borderId="0" xfId="2" applyNumberFormat="1" applyFont="1" applyFill="1" applyBorder="1"/>
    <xf numFmtId="164" fontId="1" fillId="2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/>
    </xf>
    <xf numFmtId="164" fontId="12" fillId="2" borderId="0" xfId="2" applyNumberFormat="1" applyFont="1" applyFill="1" applyBorder="1" applyAlignment="1">
      <alignment horizontal="right" vertical="center"/>
    </xf>
    <xf numFmtId="168" fontId="10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3" borderId="0" xfId="7" applyFont="1" applyFill="1" applyBorder="1" applyAlignment="1">
      <alignment horizontal="center" vertical="center"/>
    </xf>
    <xf numFmtId="0" fontId="8" fillId="0" borderId="0" xfId="7" applyFont="1" applyBorder="1"/>
    <xf numFmtId="0" fontId="12" fillId="4" borderId="0" xfId="7" applyFont="1" applyFill="1" applyBorder="1"/>
    <xf numFmtId="0" fontId="1" fillId="4" borderId="0" xfId="7" applyFont="1" applyFill="1" applyBorder="1"/>
    <xf numFmtId="0" fontId="8" fillId="0" borderId="0" xfId="7" applyFont="1" applyFill="1" applyBorder="1"/>
    <xf numFmtId="0" fontId="8" fillId="0" borderId="0" xfId="7" applyFont="1" applyBorder="1" applyAlignment="1">
      <alignment horizontal="left"/>
    </xf>
    <xf numFmtId="0" fontId="10" fillId="0" borderId="0" xfId="7" applyFont="1" applyFill="1" applyBorder="1"/>
    <xf numFmtId="0" fontId="1" fillId="2" borderId="0" xfId="7" applyFont="1" applyFill="1" applyBorder="1"/>
    <xf numFmtId="0" fontId="11" fillId="3" borderId="0" xfId="0" applyFont="1" applyFill="1" applyAlignment="1">
      <alignment horizontal="center" vertical="center"/>
    </xf>
    <xf numFmtId="2" fontId="11" fillId="3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/>
  </cellXfs>
  <cellStyles count="9">
    <cellStyle name="Millares 2" xfId="5"/>
    <cellStyle name="Normal" xfId="0" builtinId="0"/>
    <cellStyle name="Normal 2" xfId="1"/>
    <cellStyle name="Normal 2 2" xfId="8"/>
    <cellStyle name="Normal 3" xfId="4"/>
    <cellStyle name="Normal 4" xfId="7"/>
    <cellStyle name="Porcentaje" xfId="2" builtinId="5"/>
    <cellStyle name="Porcentaje 2" xfId="3"/>
    <cellStyle name="Porcentaje 3" xfId="6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showGridLines="0" tabSelected="1" zoomScaleNormal="100" workbookViewId="0">
      <selection activeCell="E20" sqref="E20"/>
    </sheetView>
  </sheetViews>
  <sheetFormatPr baseColWidth="10" defaultColWidth="11" defaultRowHeight="15.6" x14ac:dyDescent="0.3"/>
  <cols>
    <col min="1" max="1" width="5.59765625" style="13" customWidth="1"/>
    <col min="2" max="2" width="4.3984375" style="13" customWidth="1"/>
    <col min="3" max="3" width="42.5" style="13" customWidth="1"/>
    <col min="4" max="5" width="8.3984375" style="14" bestFit="1" customWidth="1"/>
    <col min="6" max="6" width="8.8984375" style="13" bestFit="1" customWidth="1"/>
    <col min="7" max="7" width="11" style="13" bestFit="1" customWidth="1"/>
    <col min="8" max="16384" width="11" style="13"/>
  </cols>
  <sheetData>
    <row r="1" spans="2:9" s="18" customFormat="1" ht="24.9" customHeight="1" x14ac:dyDescent="0.3">
      <c r="D1" s="14"/>
      <c r="E1" s="14"/>
    </row>
    <row r="2" spans="2:9" s="18" customFormat="1" ht="24.9" customHeight="1" x14ac:dyDescent="0.3">
      <c r="B2" s="81" t="s">
        <v>22</v>
      </c>
      <c r="C2" s="81"/>
      <c r="D2" s="81"/>
      <c r="E2" s="81"/>
      <c r="F2" s="81"/>
      <c r="G2" s="81"/>
    </row>
    <row r="3" spans="2:9" s="18" customFormat="1" x14ac:dyDescent="0.3">
      <c r="B3" s="22"/>
      <c r="C3" s="22"/>
      <c r="D3" s="22"/>
      <c r="E3" s="22"/>
      <c r="F3" s="22"/>
      <c r="G3" s="22"/>
    </row>
    <row r="4" spans="2:9" s="18" customFormat="1" x14ac:dyDescent="0.3">
      <c r="B4" s="86" t="s">
        <v>37</v>
      </c>
      <c r="C4" s="86"/>
      <c r="D4" s="22"/>
      <c r="E4" s="22"/>
      <c r="F4" s="22"/>
      <c r="G4" s="22"/>
    </row>
    <row r="5" spans="2:9" s="15" customFormat="1" x14ac:dyDescent="0.3">
      <c r="B5" s="20"/>
      <c r="C5" s="20"/>
      <c r="D5" s="19"/>
      <c r="E5" s="19"/>
      <c r="F5" s="20"/>
      <c r="G5" s="20"/>
    </row>
    <row r="6" spans="2:9" s="15" customFormat="1" ht="37.5" customHeight="1" x14ac:dyDescent="0.3">
      <c r="B6" s="87"/>
      <c r="C6" s="87"/>
      <c r="D6" s="38" t="s">
        <v>31</v>
      </c>
      <c r="E6" s="38" t="s">
        <v>32</v>
      </c>
      <c r="F6" s="23" t="s">
        <v>21</v>
      </c>
      <c r="G6" s="23" t="s">
        <v>36</v>
      </c>
    </row>
    <row r="7" spans="2:9" s="15" customFormat="1" x14ac:dyDescent="0.3">
      <c r="B7" s="20"/>
      <c r="C7" s="20"/>
      <c r="D7" s="21"/>
      <c r="E7" s="21"/>
      <c r="F7" s="21"/>
      <c r="G7" s="22"/>
    </row>
    <row r="8" spans="2:9" x14ac:dyDescent="0.3">
      <c r="B8" s="88" t="s">
        <v>20</v>
      </c>
      <c r="C8" s="88"/>
      <c r="D8" s="48">
        <v>513781</v>
      </c>
      <c r="E8" s="48">
        <v>467067</v>
      </c>
      <c r="F8" s="40">
        <f>((D8-E8)/E8)*100</f>
        <v>10.001562944930813</v>
      </c>
      <c r="G8" s="46">
        <f>D8-E8</f>
        <v>46714</v>
      </c>
    </row>
    <row r="9" spans="2:9" x14ac:dyDescent="0.3">
      <c r="B9" s="82" t="s">
        <v>33</v>
      </c>
      <c r="C9" s="82"/>
      <c r="D9" s="49">
        <v>486435</v>
      </c>
      <c r="E9" s="49">
        <v>430170</v>
      </c>
      <c r="F9" s="41">
        <f>((D9-E9)/E9)*100</f>
        <v>13.079712671734431</v>
      </c>
      <c r="G9" s="47">
        <f>D9-E9</f>
        <v>56265</v>
      </c>
      <c r="H9" s="39"/>
    </row>
    <row r="10" spans="2:9" s="18" customFormat="1" x14ac:dyDescent="0.3">
      <c r="B10" s="37" t="s">
        <v>34</v>
      </c>
      <c r="C10" s="37"/>
      <c r="D10" s="49">
        <v>34975</v>
      </c>
      <c r="E10" s="49">
        <v>30466</v>
      </c>
      <c r="F10" s="41">
        <f>((D10-E10)/E10)*100</f>
        <v>14.800105035121119</v>
      </c>
      <c r="G10" s="47">
        <f>D10-E10</f>
        <v>4509</v>
      </c>
      <c r="H10" s="39"/>
    </row>
    <row r="11" spans="2:9" x14ac:dyDescent="0.3">
      <c r="B11" s="82" t="s">
        <v>19</v>
      </c>
      <c r="C11" s="82"/>
      <c r="D11" s="49">
        <v>3399</v>
      </c>
      <c r="E11" s="49">
        <v>3800</v>
      </c>
      <c r="F11" s="41">
        <f>((D11-E11)/E11)*100</f>
        <v>-10.55263157894737</v>
      </c>
      <c r="G11" s="47">
        <f>D11-E11</f>
        <v>-401</v>
      </c>
      <c r="I11" s="17"/>
    </row>
    <row r="12" spans="2:9" x14ac:dyDescent="0.3">
      <c r="B12" s="82" t="s">
        <v>18</v>
      </c>
      <c r="C12" s="82"/>
      <c r="D12" s="49">
        <v>-11028</v>
      </c>
      <c r="E12" s="49">
        <v>2631</v>
      </c>
      <c r="F12" s="41" t="s">
        <v>35</v>
      </c>
      <c r="G12" s="47">
        <f>D12-E12</f>
        <v>-13659</v>
      </c>
      <c r="I12" s="17"/>
    </row>
    <row r="13" spans="2:9" s="15" customFormat="1" x14ac:dyDescent="0.3">
      <c r="B13" s="82"/>
      <c r="C13" s="82"/>
      <c r="D13" s="47"/>
      <c r="E13" s="47"/>
      <c r="F13" s="41"/>
      <c r="G13" s="50"/>
      <c r="H13" s="42"/>
      <c r="I13" s="17"/>
    </row>
    <row r="14" spans="2:9" x14ac:dyDescent="0.3">
      <c r="B14" s="84" t="s">
        <v>17</v>
      </c>
      <c r="C14" s="84"/>
      <c r="D14" s="46">
        <v>-458195</v>
      </c>
      <c r="E14" s="46">
        <v>-418528</v>
      </c>
      <c r="F14" s="40">
        <f t="shared" ref="F14:F29" si="0">((D14-E14)/E14)*100</f>
        <v>9.4777410352473428</v>
      </c>
      <c r="G14" s="46">
        <f>D14-E14</f>
        <v>-39667</v>
      </c>
      <c r="I14" s="17"/>
    </row>
    <row r="15" spans="2:9" x14ac:dyDescent="0.3">
      <c r="B15" s="82" t="s">
        <v>1</v>
      </c>
      <c r="C15" s="82"/>
      <c r="D15" s="47">
        <v>-232978</v>
      </c>
      <c r="E15" s="47">
        <v>-203478</v>
      </c>
      <c r="F15" s="41">
        <f t="shared" si="0"/>
        <v>14.49788183489124</v>
      </c>
      <c r="G15" s="47">
        <f>D15-E15</f>
        <v>-29500</v>
      </c>
      <c r="I15" s="17"/>
    </row>
    <row r="16" spans="2:9" x14ac:dyDescent="0.3">
      <c r="B16" s="82" t="s">
        <v>2</v>
      </c>
      <c r="C16" s="82"/>
      <c r="D16" s="47">
        <v>-84889</v>
      </c>
      <c r="E16" s="47">
        <v>-72143</v>
      </c>
      <c r="F16" s="41">
        <f t="shared" si="0"/>
        <v>17.667687786756858</v>
      </c>
      <c r="G16" s="47">
        <f>D16-E16</f>
        <v>-12746</v>
      </c>
      <c r="I16" s="17"/>
    </row>
    <row r="17" spans="2:9" x14ac:dyDescent="0.3">
      <c r="B17" s="82" t="s">
        <v>16</v>
      </c>
      <c r="C17" s="82"/>
      <c r="D17" s="47">
        <v>-76645</v>
      </c>
      <c r="E17" s="47">
        <v>-82786</v>
      </c>
      <c r="F17" s="41">
        <f t="shared" si="0"/>
        <v>-7.4179209045007601</v>
      </c>
      <c r="G17" s="47">
        <f>D17-E17</f>
        <v>6141</v>
      </c>
      <c r="I17" s="17"/>
    </row>
    <row r="18" spans="2:9" x14ac:dyDescent="0.3">
      <c r="B18" s="82" t="s">
        <v>15</v>
      </c>
      <c r="C18" s="82"/>
      <c r="D18" s="47">
        <v>-63683</v>
      </c>
      <c r="E18" s="47">
        <v>-60121</v>
      </c>
      <c r="F18" s="41">
        <f t="shared" si="0"/>
        <v>5.924718484389814</v>
      </c>
      <c r="G18" s="47">
        <f>D18-E18</f>
        <v>-3562</v>
      </c>
      <c r="H18" s="39"/>
      <c r="I18" s="17"/>
    </row>
    <row r="19" spans="2:9" s="15" customFormat="1" x14ac:dyDescent="0.3">
      <c r="B19" s="82"/>
      <c r="C19" s="82"/>
      <c r="D19" s="47"/>
      <c r="E19" s="47"/>
      <c r="F19" s="41"/>
      <c r="G19" s="50"/>
      <c r="H19" s="42"/>
      <c r="I19" s="17"/>
    </row>
    <row r="20" spans="2:9" s="15" customFormat="1" x14ac:dyDescent="0.3">
      <c r="B20" s="84" t="s">
        <v>3</v>
      </c>
      <c r="C20" s="84"/>
      <c r="D20" s="51">
        <f>+D8+D14</f>
        <v>55586</v>
      </c>
      <c r="E20" s="51">
        <f>+E8+E14</f>
        <v>48539</v>
      </c>
      <c r="F20" s="43">
        <f t="shared" si="0"/>
        <v>14.518222460289664</v>
      </c>
      <c r="G20" s="51">
        <f>D20-E20</f>
        <v>7047</v>
      </c>
      <c r="I20" s="17"/>
    </row>
    <row r="21" spans="2:9" s="15" customFormat="1" x14ac:dyDescent="0.3">
      <c r="B21" s="82" t="s">
        <v>4</v>
      </c>
      <c r="C21" s="82"/>
      <c r="D21" s="47">
        <v>-14026</v>
      </c>
      <c r="E21" s="47">
        <v>-14784</v>
      </c>
      <c r="F21" s="41">
        <f t="shared" si="0"/>
        <v>-5.1271645021645025</v>
      </c>
      <c r="G21" s="47">
        <f t="shared" ref="G21" si="1">D21-E21</f>
        <v>758</v>
      </c>
      <c r="I21" s="17"/>
    </row>
    <row r="22" spans="2:9" s="42" customFormat="1" x14ac:dyDescent="0.3">
      <c r="B22" s="85"/>
      <c r="C22" s="85"/>
      <c r="D22" s="47"/>
      <c r="E22" s="47"/>
      <c r="F22" s="41"/>
      <c r="G22" s="50"/>
      <c r="I22" s="45"/>
    </row>
    <row r="23" spans="2:9" x14ac:dyDescent="0.3">
      <c r="B23" s="84" t="s">
        <v>5</v>
      </c>
      <c r="C23" s="84"/>
      <c r="D23" s="51">
        <f>D20+D21</f>
        <v>41560</v>
      </c>
      <c r="E23" s="51">
        <f>E20+E21</f>
        <v>33755</v>
      </c>
      <c r="F23" s="43">
        <f>((D23-E23)/E23)*100</f>
        <v>23.12250037031551</v>
      </c>
      <c r="G23" s="51">
        <f>D23-E23</f>
        <v>7805</v>
      </c>
      <c r="I23" s="17"/>
    </row>
    <row r="24" spans="2:9" x14ac:dyDescent="0.3">
      <c r="B24" s="82" t="s">
        <v>6</v>
      </c>
      <c r="C24" s="82"/>
      <c r="D24" s="47">
        <v>-5386</v>
      </c>
      <c r="E24" s="47">
        <v>-6026</v>
      </c>
      <c r="F24" s="41">
        <f t="shared" si="0"/>
        <v>-10.620643876535015</v>
      </c>
      <c r="G24" s="47">
        <f>D24-E24</f>
        <v>640</v>
      </c>
      <c r="I24" s="17"/>
    </row>
    <row r="25" spans="2:9" s="42" customFormat="1" x14ac:dyDescent="0.3">
      <c r="B25" s="85"/>
      <c r="C25" s="85"/>
      <c r="D25" s="47"/>
      <c r="E25" s="47"/>
      <c r="F25" s="41"/>
      <c r="G25" s="47"/>
      <c r="I25" s="45"/>
    </row>
    <row r="26" spans="2:9" x14ac:dyDescent="0.3">
      <c r="B26" s="84" t="s">
        <v>7</v>
      </c>
      <c r="C26" s="84"/>
      <c r="D26" s="51">
        <f>+D23+D24</f>
        <v>36174</v>
      </c>
      <c r="E26" s="51">
        <f>+E23+E24</f>
        <v>27729</v>
      </c>
      <c r="F26" s="43">
        <f t="shared" si="0"/>
        <v>30.455479822568432</v>
      </c>
      <c r="G26" s="51">
        <f>D26-E26</f>
        <v>8445</v>
      </c>
      <c r="I26" s="17"/>
    </row>
    <row r="27" spans="2:9" x14ac:dyDescent="0.3">
      <c r="B27" s="82" t="s">
        <v>14</v>
      </c>
      <c r="C27" s="82"/>
      <c r="D27" s="47">
        <v>-2037</v>
      </c>
      <c r="E27" s="47">
        <v>-453</v>
      </c>
      <c r="F27" s="41">
        <f t="shared" si="0"/>
        <v>349.66887417218544</v>
      </c>
      <c r="G27" s="47">
        <f>D27-E27</f>
        <v>-1584</v>
      </c>
      <c r="I27" s="17"/>
    </row>
    <row r="28" spans="2:9" x14ac:dyDescent="0.3">
      <c r="B28" s="82"/>
      <c r="C28" s="82"/>
      <c r="D28" s="47"/>
      <c r="E28" s="47"/>
      <c r="F28" s="41"/>
      <c r="G28" s="47"/>
      <c r="I28" s="17"/>
    </row>
    <row r="29" spans="2:9" ht="17.399999999999999" x14ac:dyDescent="0.3">
      <c r="B29" s="83" t="s">
        <v>8</v>
      </c>
      <c r="C29" s="83"/>
      <c r="D29" s="52">
        <f>D26+D27</f>
        <v>34137</v>
      </c>
      <c r="E29" s="52">
        <f>E26+E27</f>
        <v>27276</v>
      </c>
      <c r="F29" s="44">
        <f t="shared" si="0"/>
        <v>25.153981522217332</v>
      </c>
      <c r="G29" s="52">
        <f>D29-E29</f>
        <v>6861</v>
      </c>
    </row>
  </sheetData>
  <mergeCells count="24">
    <mergeCell ref="B17:C17"/>
    <mergeCell ref="B6:C6"/>
    <mergeCell ref="B8:C8"/>
    <mergeCell ref="B13:C13"/>
    <mergeCell ref="B14:C14"/>
    <mergeCell ref="B9:C9"/>
    <mergeCell ref="B11:C11"/>
    <mergeCell ref="B12:C12"/>
    <mergeCell ref="B2:G2"/>
    <mergeCell ref="B21:C21"/>
    <mergeCell ref="B28:C28"/>
    <mergeCell ref="B29:C29"/>
    <mergeCell ref="B23:C23"/>
    <mergeCell ref="B24:C24"/>
    <mergeCell ref="B25:C25"/>
    <mergeCell ref="B26:C26"/>
    <mergeCell ref="B27:C27"/>
    <mergeCell ref="B22:C22"/>
    <mergeCell ref="B4:C4"/>
    <mergeCell ref="B19:C19"/>
    <mergeCell ref="B20:C20"/>
    <mergeCell ref="B18:C18"/>
    <mergeCell ref="B15:C15"/>
    <mergeCell ref="B16:C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showGridLines="0" workbookViewId="0">
      <selection activeCell="E15" sqref="E15"/>
    </sheetView>
  </sheetViews>
  <sheetFormatPr baseColWidth="10" defaultRowHeight="15.6" x14ac:dyDescent="0.3"/>
  <cols>
    <col min="1" max="1" width="5.59765625" customWidth="1"/>
    <col min="2" max="2" width="35.19921875" bestFit="1" customWidth="1"/>
    <col min="3" max="4" width="8.3984375" bestFit="1" customWidth="1"/>
    <col min="5" max="5" width="8.8984375" bestFit="1" customWidth="1"/>
    <col min="6" max="6" width="11" bestFit="1" customWidth="1"/>
    <col min="7" max="7" width="7.59765625" customWidth="1"/>
    <col min="8" max="8" width="6.69921875" customWidth="1"/>
    <col min="9" max="9" width="7.3984375" customWidth="1"/>
    <col min="10" max="10" width="7.5" customWidth="1"/>
    <col min="11" max="11" width="7.09765625" customWidth="1"/>
    <col min="12" max="12" width="6.09765625" customWidth="1"/>
    <col min="253" max="253" width="13.8984375" customWidth="1"/>
    <col min="261" max="261" width="5.19921875" customWidth="1"/>
    <col min="262" max="263" width="7.59765625" customWidth="1"/>
    <col min="264" max="264" width="6.69921875" customWidth="1"/>
    <col min="265" max="265" width="7.3984375" customWidth="1"/>
    <col min="266" max="266" width="7.5" customWidth="1"/>
    <col min="267" max="267" width="7.09765625" customWidth="1"/>
    <col min="268" max="268" width="6.09765625" customWidth="1"/>
    <col min="509" max="509" width="13.8984375" customWidth="1"/>
    <col min="517" max="517" width="5.19921875" customWidth="1"/>
    <col min="518" max="519" width="7.59765625" customWidth="1"/>
    <col min="520" max="520" width="6.69921875" customWidth="1"/>
    <col min="521" max="521" width="7.3984375" customWidth="1"/>
    <col min="522" max="522" width="7.5" customWidth="1"/>
    <col min="523" max="523" width="7.09765625" customWidth="1"/>
    <col min="524" max="524" width="6.09765625" customWidth="1"/>
    <col min="765" max="765" width="13.8984375" customWidth="1"/>
    <col min="773" max="773" width="5.19921875" customWidth="1"/>
    <col min="774" max="775" width="7.59765625" customWidth="1"/>
    <col min="776" max="776" width="6.69921875" customWidth="1"/>
    <col min="777" max="777" width="7.3984375" customWidth="1"/>
    <col min="778" max="778" width="7.5" customWidth="1"/>
    <col min="779" max="779" width="7.09765625" customWidth="1"/>
    <col min="780" max="780" width="6.09765625" customWidth="1"/>
    <col min="1021" max="1021" width="13.8984375" customWidth="1"/>
    <col min="1029" max="1029" width="5.19921875" customWidth="1"/>
    <col min="1030" max="1031" width="7.59765625" customWidth="1"/>
    <col min="1032" max="1032" width="6.69921875" customWidth="1"/>
    <col min="1033" max="1033" width="7.3984375" customWidth="1"/>
    <col min="1034" max="1034" width="7.5" customWidth="1"/>
    <col min="1035" max="1035" width="7.09765625" customWidth="1"/>
    <col min="1036" max="1036" width="6.09765625" customWidth="1"/>
    <col min="1277" max="1277" width="13.8984375" customWidth="1"/>
    <col min="1285" max="1285" width="5.19921875" customWidth="1"/>
    <col min="1286" max="1287" width="7.59765625" customWidth="1"/>
    <col min="1288" max="1288" width="6.69921875" customWidth="1"/>
    <col min="1289" max="1289" width="7.3984375" customWidth="1"/>
    <col min="1290" max="1290" width="7.5" customWidth="1"/>
    <col min="1291" max="1291" width="7.09765625" customWidth="1"/>
    <col min="1292" max="1292" width="6.09765625" customWidth="1"/>
    <col min="1533" max="1533" width="13.8984375" customWidth="1"/>
    <col min="1541" max="1541" width="5.19921875" customWidth="1"/>
    <col min="1542" max="1543" width="7.59765625" customWidth="1"/>
    <col min="1544" max="1544" width="6.69921875" customWidth="1"/>
    <col min="1545" max="1545" width="7.3984375" customWidth="1"/>
    <col min="1546" max="1546" width="7.5" customWidth="1"/>
    <col min="1547" max="1547" width="7.09765625" customWidth="1"/>
    <col min="1548" max="1548" width="6.09765625" customWidth="1"/>
    <col min="1789" max="1789" width="13.8984375" customWidth="1"/>
    <col min="1797" max="1797" width="5.19921875" customWidth="1"/>
    <col min="1798" max="1799" width="7.59765625" customWidth="1"/>
    <col min="1800" max="1800" width="6.69921875" customWidth="1"/>
    <col min="1801" max="1801" width="7.3984375" customWidth="1"/>
    <col min="1802" max="1802" width="7.5" customWidth="1"/>
    <col min="1803" max="1803" width="7.09765625" customWidth="1"/>
    <col min="1804" max="1804" width="6.09765625" customWidth="1"/>
    <col min="2045" max="2045" width="13.8984375" customWidth="1"/>
    <col min="2053" max="2053" width="5.19921875" customWidth="1"/>
    <col min="2054" max="2055" width="7.59765625" customWidth="1"/>
    <col min="2056" max="2056" width="6.69921875" customWidth="1"/>
    <col min="2057" max="2057" width="7.3984375" customWidth="1"/>
    <col min="2058" max="2058" width="7.5" customWidth="1"/>
    <col min="2059" max="2059" width="7.09765625" customWidth="1"/>
    <col min="2060" max="2060" width="6.09765625" customWidth="1"/>
    <col min="2301" max="2301" width="13.8984375" customWidth="1"/>
    <col min="2309" max="2309" width="5.19921875" customWidth="1"/>
    <col min="2310" max="2311" width="7.59765625" customWidth="1"/>
    <col min="2312" max="2312" width="6.69921875" customWidth="1"/>
    <col min="2313" max="2313" width="7.3984375" customWidth="1"/>
    <col min="2314" max="2314" width="7.5" customWidth="1"/>
    <col min="2315" max="2315" width="7.09765625" customWidth="1"/>
    <col min="2316" max="2316" width="6.09765625" customWidth="1"/>
    <col min="2557" max="2557" width="13.8984375" customWidth="1"/>
    <col min="2565" max="2565" width="5.19921875" customWidth="1"/>
    <col min="2566" max="2567" width="7.59765625" customWidth="1"/>
    <col min="2568" max="2568" width="6.69921875" customWidth="1"/>
    <col min="2569" max="2569" width="7.3984375" customWidth="1"/>
    <col min="2570" max="2570" width="7.5" customWidth="1"/>
    <col min="2571" max="2571" width="7.09765625" customWidth="1"/>
    <col min="2572" max="2572" width="6.09765625" customWidth="1"/>
    <col min="2813" max="2813" width="13.8984375" customWidth="1"/>
    <col min="2821" max="2821" width="5.19921875" customWidth="1"/>
    <col min="2822" max="2823" width="7.59765625" customWidth="1"/>
    <col min="2824" max="2824" width="6.69921875" customWidth="1"/>
    <col min="2825" max="2825" width="7.3984375" customWidth="1"/>
    <col min="2826" max="2826" width="7.5" customWidth="1"/>
    <col min="2827" max="2827" width="7.09765625" customWidth="1"/>
    <col min="2828" max="2828" width="6.09765625" customWidth="1"/>
    <col min="3069" max="3069" width="13.8984375" customWidth="1"/>
    <col min="3077" max="3077" width="5.19921875" customWidth="1"/>
    <col min="3078" max="3079" width="7.59765625" customWidth="1"/>
    <col min="3080" max="3080" width="6.69921875" customWidth="1"/>
    <col min="3081" max="3081" width="7.3984375" customWidth="1"/>
    <col min="3082" max="3082" width="7.5" customWidth="1"/>
    <col min="3083" max="3083" width="7.09765625" customWidth="1"/>
    <col min="3084" max="3084" width="6.09765625" customWidth="1"/>
    <col min="3325" max="3325" width="13.8984375" customWidth="1"/>
    <col min="3333" max="3333" width="5.19921875" customWidth="1"/>
    <col min="3334" max="3335" width="7.59765625" customWidth="1"/>
    <col min="3336" max="3336" width="6.69921875" customWidth="1"/>
    <col min="3337" max="3337" width="7.3984375" customWidth="1"/>
    <col min="3338" max="3338" width="7.5" customWidth="1"/>
    <col min="3339" max="3339" width="7.09765625" customWidth="1"/>
    <col min="3340" max="3340" width="6.09765625" customWidth="1"/>
    <col min="3581" max="3581" width="13.8984375" customWidth="1"/>
    <col min="3589" max="3589" width="5.19921875" customWidth="1"/>
    <col min="3590" max="3591" width="7.59765625" customWidth="1"/>
    <col min="3592" max="3592" width="6.69921875" customWidth="1"/>
    <col min="3593" max="3593" width="7.3984375" customWidth="1"/>
    <col min="3594" max="3594" width="7.5" customWidth="1"/>
    <col min="3595" max="3595" width="7.09765625" customWidth="1"/>
    <col min="3596" max="3596" width="6.09765625" customWidth="1"/>
    <col min="3837" max="3837" width="13.8984375" customWidth="1"/>
    <col min="3845" max="3845" width="5.19921875" customWidth="1"/>
    <col min="3846" max="3847" width="7.59765625" customWidth="1"/>
    <col min="3848" max="3848" width="6.69921875" customWidth="1"/>
    <col min="3849" max="3849" width="7.3984375" customWidth="1"/>
    <col min="3850" max="3850" width="7.5" customWidth="1"/>
    <col min="3851" max="3851" width="7.09765625" customWidth="1"/>
    <col min="3852" max="3852" width="6.09765625" customWidth="1"/>
    <col min="4093" max="4093" width="13.8984375" customWidth="1"/>
    <col min="4101" max="4101" width="5.19921875" customWidth="1"/>
    <col min="4102" max="4103" width="7.59765625" customWidth="1"/>
    <col min="4104" max="4104" width="6.69921875" customWidth="1"/>
    <col min="4105" max="4105" width="7.3984375" customWidth="1"/>
    <col min="4106" max="4106" width="7.5" customWidth="1"/>
    <col min="4107" max="4107" width="7.09765625" customWidth="1"/>
    <col min="4108" max="4108" width="6.09765625" customWidth="1"/>
    <col min="4349" max="4349" width="13.8984375" customWidth="1"/>
    <col min="4357" max="4357" width="5.19921875" customWidth="1"/>
    <col min="4358" max="4359" width="7.59765625" customWidth="1"/>
    <col min="4360" max="4360" width="6.69921875" customWidth="1"/>
    <col min="4361" max="4361" width="7.3984375" customWidth="1"/>
    <col min="4362" max="4362" width="7.5" customWidth="1"/>
    <col min="4363" max="4363" width="7.09765625" customWidth="1"/>
    <col min="4364" max="4364" width="6.09765625" customWidth="1"/>
    <col min="4605" max="4605" width="13.8984375" customWidth="1"/>
    <col min="4613" max="4613" width="5.19921875" customWidth="1"/>
    <col min="4614" max="4615" width="7.59765625" customWidth="1"/>
    <col min="4616" max="4616" width="6.69921875" customWidth="1"/>
    <col min="4617" max="4617" width="7.3984375" customWidth="1"/>
    <col min="4618" max="4618" width="7.5" customWidth="1"/>
    <col min="4619" max="4619" width="7.09765625" customWidth="1"/>
    <col min="4620" max="4620" width="6.09765625" customWidth="1"/>
    <col min="4861" max="4861" width="13.8984375" customWidth="1"/>
    <col min="4869" max="4869" width="5.19921875" customWidth="1"/>
    <col min="4870" max="4871" width="7.59765625" customWidth="1"/>
    <col min="4872" max="4872" width="6.69921875" customWidth="1"/>
    <col min="4873" max="4873" width="7.3984375" customWidth="1"/>
    <col min="4874" max="4874" width="7.5" customWidth="1"/>
    <col min="4875" max="4875" width="7.09765625" customWidth="1"/>
    <col min="4876" max="4876" width="6.09765625" customWidth="1"/>
    <col min="5117" max="5117" width="13.8984375" customWidth="1"/>
    <col min="5125" max="5125" width="5.19921875" customWidth="1"/>
    <col min="5126" max="5127" width="7.59765625" customWidth="1"/>
    <col min="5128" max="5128" width="6.69921875" customWidth="1"/>
    <col min="5129" max="5129" width="7.3984375" customWidth="1"/>
    <col min="5130" max="5130" width="7.5" customWidth="1"/>
    <col min="5131" max="5131" width="7.09765625" customWidth="1"/>
    <col min="5132" max="5132" width="6.09765625" customWidth="1"/>
    <col min="5373" max="5373" width="13.8984375" customWidth="1"/>
    <col min="5381" max="5381" width="5.19921875" customWidth="1"/>
    <col min="5382" max="5383" width="7.59765625" customWidth="1"/>
    <col min="5384" max="5384" width="6.69921875" customWidth="1"/>
    <col min="5385" max="5385" width="7.3984375" customWidth="1"/>
    <col min="5386" max="5386" width="7.5" customWidth="1"/>
    <col min="5387" max="5387" width="7.09765625" customWidth="1"/>
    <col min="5388" max="5388" width="6.09765625" customWidth="1"/>
    <col min="5629" max="5629" width="13.8984375" customWidth="1"/>
    <col min="5637" max="5637" width="5.19921875" customWidth="1"/>
    <col min="5638" max="5639" width="7.59765625" customWidth="1"/>
    <col min="5640" max="5640" width="6.69921875" customWidth="1"/>
    <col min="5641" max="5641" width="7.3984375" customWidth="1"/>
    <col min="5642" max="5642" width="7.5" customWidth="1"/>
    <col min="5643" max="5643" width="7.09765625" customWidth="1"/>
    <col min="5644" max="5644" width="6.09765625" customWidth="1"/>
    <col min="5885" max="5885" width="13.8984375" customWidth="1"/>
    <col min="5893" max="5893" width="5.19921875" customWidth="1"/>
    <col min="5894" max="5895" width="7.59765625" customWidth="1"/>
    <col min="5896" max="5896" width="6.69921875" customWidth="1"/>
    <col min="5897" max="5897" width="7.3984375" customWidth="1"/>
    <col min="5898" max="5898" width="7.5" customWidth="1"/>
    <col min="5899" max="5899" width="7.09765625" customWidth="1"/>
    <col min="5900" max="5900" width="6.09765625" customWidth="1"/>
    <col min="6141" max="6141" width="13.8984375" customWidth="1"/>
    <col min="6149" max="6149" width="5.19921875" customWidth="1"/>
    <col min="6150" max="6151" width="7.59765625" customWidth="1"/>
    <col min="6152" max="6152" width="6.69921875" customWidth="1"/>
    <col min="6153" max="6153" width="7.3984375" customWidth="1"/>
    <col min="6154" max="6154" width="7.5" customWidth="1"/>
    <col min="6155" max="6155" width="7.09765625" customWidth="1"/>
    <col min="6156" max="6156" width="6.09765625" customWidth="1"/>
    <col min="6397" max="6397" width="13.8984375" customWidth="1"/>
    <col min="6405" max="6405" width="5.19921875" customWidth="1"/>
    <col min="6406" max="6407" width="7.59765625" customWidth="1"/>
    <col min="6408" max="6408" width="6.69921875" customWidth="1"/>
    <col min="6409" max="6409" width="7.3984375" customWidth="1"/>
    <col min="6410" max="6410" width="7.5" customWidth="1"/>
    <col min="6411" max="6411" width="7.09765625" customWidth="1"/>
    <col min="6412" max="6412" width="6.09765625" customWidth="1"/>
    <col min="6653" max="6653" width="13.8984375" customWidth="1"/>
    <col min="6661" max="6661" width="5.19921875" customWidth="1"/>
    <col min="6662" max="6663" width="7.59765625" customWidth="1"/>
    <col min="6664" max="6664" width="6.69921875" customWidth="1"/>
    <col min="6665" max="6665" width="7.3984375" customWidth="1"/>
    <col min="6666" max="6666" width="7.5" customWidth="1"/>
    <col min="6667" max="6667" width="7.09765625" customWidth="1"/>
    <col min="6668" max="6668" width="6.09765625" customWidth="1"/>
    <col min="6909" max="6909" width="13.8984375" customWidth="1"/>
    <col min="6917" max="6917" width="5.19921875" customWidth="1"/>
    <col min="6918" max="6919" width="7.59765625" customWidth="1"/>
    <col min="6920" max="6920" width="6.69921875" customWidth="1"/>
    <col min="6921" max="6921" width="7.3984375" customWidth="1"/>
    <col min="6922" max="6922" width="7.5" customWidth="1"/>
    <col min="6923" max="6923" width="7.09765625" customWidth="1"/>
    <col min="6924" max="6924" width="6.09765625" customWidth="1"/>
    <col min="7165" max="7165" width="13.8984375" customWidth="1"/>
    <col min="7173" max="7173" width="5.19921875" customWidth="1"/>
    <col min="7174" max="7175" width="7.59765625" customWidth="1"/>
    <col min="7176" max="7176" width="6.69921875" customWidth="1"/>
    <col min="7177" max="7177" width="7.3984375" customWidth="1"/>
    <col min="7178" max="7178" width="7.5" customWidth="1"/>
    <col min="7179" max="7179" width="7.09765625" customWidth="1"/>
    <col min="7180" max="7180" width="6.09765625" customWidth="1"/>
    <col min="7421" max="7421" width="13.8984375" customWidth="1"/>
    <col min="7429" max="7429" width="5.19921875" customWidth="1"/>
    <col min="7430" max="7431" width="7.59765625" customWidth="1"/>
    <col min="7432" max="7432" width="6.69921875" customWidth="1"/>
    <col min="7433" max="7433" width="7.3984375" customWidth="1"/>
    <col min="7434" max="7434" width="7.5" customWidth="1"/>
    <col min="7435" max="7435" width="7.09765625" customWidth="1"/>
    <col min="7436" max="7436" width="6.09765625" customWidth="1"/>
    <col min="7677" max="7677" width="13.8984375" customWidth="1"/>
    <col min="7685" max="7685" width="5.19921875" customWidth="1"/>
    <col min="7686" max="7687" width="7.59765625" customWidth="1"/>
    <col min="7688" max="7688" width="6.69921875" customWidth="1"/>
    <col min="7689" max="7689" width="7.3984375" customWidth="1"/>
    <col min="7690" max="7690" width="7.5" customWidth="1"/>
    <col min="7691" max="7691" width="7.09765625" customWidth="1"/>
    <col min="7692" max="7692" width="6.09765625" customWidth="1"/>
    <col min="7933" max="7933" width="13.8984375" customWidth="1"/>
    <col min="7941" max="7941" width="5.19921875" customWidth="1"/>
    <col min="7942" max="7943" width="7.59765625" customWidth="1"/>
    <col min="7944" max="7944" width="6.69921875" customWidth="1"/>
    <col min="7945" max="7945" width="7.3984375" customWidth="1"/>
    <col min="7946" max="7946" width="7.5" customWidth="1"/>
    <col min="7947" max="7947" width="7.09765625" customWidth="1"/>
    <col min="7948" max="7948" width="6.09765625" customWidth="1"/>
    <col min="8189" max="8189" width="13.8984375" customWidth="1"/>
    <col min="8197" max="8197" width="5.19921875" customWidth="1"/>
    <col min="8198" max="8199" width="7.59765625" customWidth="1"/>
    <col min="8200" max="8200" width="6.69921875" customWidth="1"/>
    <col min="8201" max="8201" width="7.3984375" customWidth="1"/>
    <col min="8202" max="8202" width="7.5" customWidth="1"/>
    <col min="8203" max="8203" width="7.09765625" customWidth="1"/>
    <col min="8204" max="8204" width="6.09765625" customWidth="1"/>
    <col min="8445" max="8445" width="13.8984375" customWidth="1"/>
    <col min="8453" max="8453" width="5.19921875" customWidth="1"/>
    <col min="8454" max="8455" width="7.59765625" customWidth="1"/>
    <col min="8456" max="8456" width="6.69921875" customWidth="1"/>
    <col min="8457" max="8457" width="7.3984375" customWidth="1"/>
    <col min="8458" max="8458" width="7.5" customWidth="1"/>
    <col min="8459" max="8459" width="7.09765625" customWidth="1"/>
    <col min="8460" max="8460" width="6.09765625" customWidth="1"/>
    <col min="8701" max="8701" width="13.8984375" customWidth="1"/>
    <col min="8709" max="8709" width="5.19921875" customWidth="1"/>
    <col min="8710" max="8711" width="7.59765625" customWidth="1"/>
    <col min="8712" max="8712" width="6.69921875" customWidth="1"/>
    <col min="8713" max="8713" width="7.3984375" customWidth="1"/>
    <col min="8714" max="8714" width="7.5" customWidth="1"/>
    <col min="8715" max="8715" width="7.09765625" customWidth="1"/>
    <col min="8716" max="8716" width="6.09765625" customWidth="1"/>
    <col min="8957" max="8957" width="13.8984375" customWidth="1"/>
    <col min="8965" max="8965" width="5.19921875" customWidth="1"/>
    <col min="8966" max="8967" width="7.59765625" customWidth="1"/>
    <col min="8968" max="8968" width="6.69921875" customWidth="1"/>
    <col min="8969" max="8969" width="7.3984375" customWidth="1"/>
    <col min="8970" max="8970" width="7.5" customWidth="1"/>
    <col min="8971" max="8971" width="7.09765625" customWidth="1"/>
    <col min="8972" max="8972" width="6.09765625" customWidth="1"/>
    <col min="9213" max="9213" width="13.8984375" customWidth="1"/>
    <col min="9221" max="9221" width="5.19921875" customWidth="1"/>
    <col min="9222" max="9223" width="7.59765625" customWidth="1"/>
    <col min="9224" max="9224" width="6.69921875" customWidth="1"/>
    <col min="9225" max="9225" width="7.3984375" customWidth="1"/>
    <col min="9226" max="9226" width="7.5" customWidth="1"/>
    <col min="9227" max="9227" width="7.09765625" customWidth="1"/>
    <col min="9228" max="9228" width="6.09765625" customWidth="1"/>
    <col min="9469" max="9469" width="13.8984375" customWidth="1"/>
    <col min="9477" max="9477" width="5.19921875" customWidth="1"/>
    <col min="9478" max="9479" width="7.59765625" customWidth="1"/>
    <col min="9480" max="9480" width="6.69921875" customWidth="1"/>
    <col min="9481" max="9481" width="7.3984375" customWidth="1"/>
    <col min="9482" max="9482" width="7.5" customWidth="1"/>
    <col min="9483" max="9483" width="7.09765625" customWidth="1"/>
    <col min="9484" max="9484" width="6.09765625" customWidth="1"/>
    <col min="9725" max="9725" width="13.8984375" customWidth="1"/>
    <col min="9733" max="9733" width="5.19921875" customWidth="1"/>
    <col min="9734" max="9735" width="7.59765625" customWidth="1"/>
    <col min="9736" max="9736" width="6.69921875" customWidth="1"/>
    <col min="9737" max="9737" width="7.3984375" customWidth="1"/>
    <col min="9738" max="9738" width="7.5" customWidth="1"/>
    <col min="9739" max="9739" width="7.09765625" customWidth="1"/>
    <col min="9740" max="9740" width="6.09765625" customWidth="1"/>
    <col min="9981" max="9981" width="13.8984375" customWidth="1"/>
    <col min="9989" max="9989" width="5.19921875" customWidth="1"/>
    <col min="9990" max="9991" width="7.59765625" customWidth="1"/>
    <col min="9992" max="9992" width="6.69921875" customWidth="1"/>
    <col min="9993" max="9993" width="7.3984375" customWidth="1"/>
    <col min="9994" max="9994" width="7.5" customWidth="1"/>
    <col min="9995" max="9995" width="7.09765625" customWidth="1"/>
    <col min="9996" max="9996" width="6.09765625" customWidth="1"/>
    <col min="10237" max="10237" width="13.8984375" customWidth="1"/>
    <col min="10245" max="10245" width="5.19921875" customWidth="1"/>
    <col min="10246" max="10247" width="7.59765625" customWidth="1"/>
    <col min="10248" max="10248" width="6.69921875" customWidth="1"/>
    <col min="10249" max="10249" width="7.3984375" customWidth="1"/>
    <col min="10250" max="10250" width="7.5" customWidth="1"/>
    <col min="10251" max="10251" width="7.09765625" customWidth="1"/>
    <col min="10252" max="10252" width="6.09765625" customWidth="1"/>
    <col min="10493" max="10493" width="13.8984375" customWidth="1"/>
    <col min="10501" max="10501" width="5.19921875" customWidth="1"/>
    <col min="10502" max="10503" width="7.59765625" customWidth="1"/>
    <col min="10504" max="10504" width="6.69921875" customWidth="1"/>
    <col min="10505" max="10505" width="7.3984375" customWidth="1"/>
    <col min="10506" max="10506" width="7.5" customWidth="1"/>
    <col min="10507" max="10507" width="7.09765625" customWidth="1"/>
    <col min="10508" max="10508" width="6.09765625" customWidth="1"/>
    <col min="10749" max="10749" width="13.8984375" customWidth="1"/>
    <col min="10757" max="10757" width="5.19921875" customWidth="1"/>
    <col min="10758" max="10759" width="7.59765625" customWidth="1"/>
    <col min="10760" max="10760" width="6.69921875" customWidth="1"/>
    <col min="10761" max="10761" width="7.3984375" customWidth="1"/>
    <col min="10762" max="10762" width="7.5" customWidth="1"/>
    <col min="10763" max="10763" width="7.09765625" customWidth="1"/>
    <col min="10764" max="10764" width="6.09765625" customWidth="1"/>
    <col min="11005" max="11005" width="13.8984375" customWidth="1"/>
    <col min="11013" max="11013" width="5.19921875" customWidth="1"/>
    <col min="11014" max="11015" width="7.59765625" customWidth="1"/>
    <col min="11016" max="11016" width="6.69921875" customWidth="1"/>
    <col min="11017" max="11017" width="7.3984375" customWidth="1"/>
    <col min="11018" max="11018" width="7.5" customWidth="1"/>
    <col min="11019" max="11019" width="7.09765625" customWidth="1"/>
    <col min="11020" max="11020" width="6.09765625" customWidth="1"/>
    <col min="11261" max="11261" width="13.8984375" customWidth="1"/>
    <col min="11269" max="11269" width="5.19921875" customWidth="1"/>
    <col min="11270" max="11271" width="7.59765625" customWidth="1"/>
    <col min="11272" max="11272" width="6.69921875" customWidth="1"/>
    <col min="11273" max="11273" width="7.3984375" customWidth="1"/>
    <col min="11274" max="11274" width="7.5" customWidth="1"/>
    <col min="11275" max="11275" width="7.09765625" customWidth="1"/>
    <col min="11276" max="11276" width="6.09765625" customWidth="1"/>
    <col min="11517" max="11517" width="13.8984375" customWidth="1"/>
    <col min="11525" max="11525" width="5.19921875" customWidth="1"/>
    <col min="11526" max="11527" width="7.59765625" customWidth="1"/>
    <col min="11528" max="11528" width="6.69921875" customWidth="1"/>
    <col min="11529" max="11529" width="7.3984375" customWidth="1"/>
    <col min="11530" max="11530" width="7.5" customWidth="1"/>
    <col min="11531" max="11531" width="7.09765625" customWidth="1"/>
    <col min="11532" max="11532" width="6.09765625" customWidth="1"/>
    <col min="11773" max="11773" width="13.8984375" customWidth="1"/>
    <col min="11781" max="11781" width="5.19921875" customWidth="1"/>
    <col min="11782" max="11783" width="7.59765625" customWidth="1"/>
    <col min="11784" max="11784" width="6.69921875" customWidth="1"/>
    <col min="11785" max="11785" width="7.3984375" customWidth="1"/>
    <col min="11786" max="11786" width="7.5" customWidth="1"/>
    <col min="11787" max="11787" width="7.09765625" customWidth="1"/>
    <col min="11788" max="11788" width="6.09765625" customWidth="1"/>
    <col min="12029" max="12029" width="13.8984375" customWidth="1"/>
    <col min="12037" max="12037" width="5.19921875" customWidth="1"/>
    <col min="12038" max="12039" width="7.59765625" customWidth="1"/>
    <col min="12040" max="12040" width="6.69921875" customWidth="1"/>
    <col min="12041" max="12041" width="7.3984375" customWidth="1"/>
    <col min="12042" max="12042" width="7.5" customWidth="1"/>
    <col min="12043" max="12043" width="7.09765625" customWidth="1"/>
    <col min="12044" max="12044" width="6.09765625" customWidth="1"/>
    <col min="12285" max="12285" width="13.8984375" customWidth="1"/>
    <col min="12293" max="12293" width="5.19921875" customWidth="1"/>
    <col min="12294" max="12295" width="7.59765625" customWidth="1"/>
    <col min="12296" max="12296" width="6.69921875" customWidth="1"/>
    <col min="12297" max="12297" width="7.3984375" customWidth="1"/>
    <col min="12298" max="12298" width="7.5" customWidth="1"/>
    <col min="12299" max="12299" width="7.09765625" customWidth="1"/>
    <col min="12300" max="12300" width="6.09765625" customWidth="1"/>
    <col min="12541" max="12541" width="13.8984375" customWidth="1"/>
    <col min="12549" max="12549" width="5.19921875" customWidth="1"/>
    <col min="12550" max="12551" width="7.59765625" customWidth="1"/>
    <col min="12552" max="12552" width="6.69921875" customWidth="1"/>
    <col min="12553" max="12553" width="7.3984375" customWidth="1"/>
    <col min="12554" max="12554" width="7.5" customWidth="1"/>
    <col min="12555" max="12555" width="7.09765625" customWidth="1"/>
    <col min="12556" max="12556" width="6.09765625" customWidth="1"/>
    <col min="12797" max="12797" width="13.8984375" customWidth="1"/>
    <col min="12805" max="12805" width="5.19921875" customWidth="1"/>
    <col min="12806" max="12807" width="7.59765625" customWidth="1"/>
    <col min="12808" max="12808" width="6.69921875" customWidth="1"/>
    <col min="12809" max="12809" width="7.3984375" customWidth="1"/>
    <col min="12810" max="12810" width="7.5" customWidth="1"/>
    <col min="12811" max="12811" width="7.09765625" customWidth="1"/>
    <col min="12812" max="12812" width="6.09765625" customWidth="1"/>
    <col min="13053" max="13053" width="13.8984375" customWidth="1"/>
    <col min="13061" max="13061" width="5.19921875" customWidth="1"/>
    <col min="13062" max="13063" width="7.59765625" customWidth="1"/>
    <col min="13064" max="13064" width="6.69921875" customWidth="1"/>
    <col min="13065" max="13065" width="7.3984375" customWidth="1"/>
    <col min="13066" max="13066" width="7.5" customWidth="1"/>
    <col min="13067" max="13067" width="7.09765625" customWidth="1"/>
    <col min="13068" max="13068" width="6.09765625" customWidth="1"/>
    <col min="13309" max="13309" width="13.8984375" customWidth="1"/>
    <col min="13317" max="13317" width="5.19921875" customWidth="1"/>
    <col min="13318" max="13319" width="7.59765625" customWidth="1"/>
    <col min="13320" max="13320" width="6.69921875" customWidth="1"/>
    <col min="13321" max="13321" width="7.3984375" customWidth="1"/>
    <col min="13322" max="13322" width="7.5" customWidth="1"/>
    <col min="13323" max="13323" width="7.09765625" customWidth="1"/>
    <col min="13324" max="13324" width="6.09765625" customWidth="1"/>
    <col min="13565" max="13565" width="13.8984375" customWidth="1"/>
    <col min="13573" max="13573" width="5.19921875" customWidth="1"/>
    <col min="13574" max="13575" width="7.59765625" customWidth="1"/>
    <col min="13576" max="13576" width="6.69921875" customWidth="1"/>
    <col min="13577" max="13577" width="7.3984375" customWidth="1"/>
    <col min="13578" max="13578" width="7.5" customWidth="1"/>
    <col min="13579" max="13579" width="7.09765625" customWidth="1"/>
    <col min="13580" max="13580" width="6.09765625" customWidth="1"/>
    <col min="13821" max="13821" width="13.8984375" customWidth="1"/>
    <col min="13829" max="13829" width="5.19921875" customWidth="1"/>
    <col min="13830" max="13831" width="7.59765625" customWidth="1"/>
    <col min="13832" max="13832" width="6.69921875" customWidth="1"/>
    <col min="13833" max="13833" width="7.3984375" customWidth="1"/>
    <col min="13834" max="13834" width="7.5" customWidth="1"/>
    <col min="13835" max="13835" width="7.09765625" customWidth="1"/>
    <col min="13836" max="13836" width="6.09765625" customWidth="1"/>
    <col min="14077" max="14077" width="13.8984375" customWidth="1"/>
    <col min="14085" max="14085" width="5.19921875" customWidth="1"/>
    <col min="14086" max="14087" width="7.59765625" customWidth="1"/>
    <col min="14088" max="14088" width="6.69921875" customWidth="1"/>
    <col min="14089" max="14089" width="7.3984375" customWidth="1"/>
    <col min="14090" max="14090" width="7.5" customWidth="1"/>
    <col min="14091" max="14091" width="7.09765625" customWidth="1"/>
    <col min="14092" max="14092" width="6.09765625" customWidth="1"/>
    <col min="14333" max="14333" width="13.8984375" customWidth="1"/>
    <col min="14341" max="14341" width="5.19921875" customWidth="1"/>
    <col min="14342" max="14343" width="7.59765625" customWidth="1"/>
    <col min="14344" max="14344" width="6.69921875" customWidth="1"/>
    <col min="14345" max="14345" width="7.3984375" customWidth="1"/>
    <col min="14346" max="14346" width="7.5" customWidth="1"/>
    <col min="14347" max="14347" width="7.09765625" customWidth="1"/>
    <col min="14348" max="14348" width="6.09765625" customWidth="1"/>
    <col min="14589" max="14589" width="13.8984375" customWidth="1"/>
    <col min="14597" max="14597" width="5.19921875" customWidth="1"/>
    <col min="14598" max="14599" width="7.59765625" customWidth="1"/>
    <col min="14600" max="14600" width="6.69921875" customWidth="1"/>
    <col min="14601" max="14601" width="7.3984375" customWidth="1"/>
    <col min="14602" max="14602" width="7.5" customWidth="1"/>
    <col min="14603" max="14603" width="7.09765625" customWidth="1"/>
    <col min="14604" max="14604" width="6.09765625" customWidth="1"/>
    <col min="14845" max="14845" width="13.8984375" customWidth="1"/>
    <col min="14853" max="14853" width="5.19921875" customWidth="1"/>
    <col min="14854" max="14855" width="7.59765625" customWidth="1"/>
    <col min="14856" max="14856" width="6.69921875" customWidth="1"/>
    <col min="14857" max="14857" width="7.3984375" customWidth="1"/>
    <col min="14858" max="14858" width="7.5" customWidth="1"/>
    <col min="14859" max="14859" width="7.09765625" customWidth="1"/>
    <col min="14860" max="14860" width="6.09765625" customWidth="1"/>
    <col min="15101" max="15101" width="13.8984375" customWidth="1"/>
    <col min="15109" max="15109" width="5.19921875" customWidth="1"/>
    <col min="15110" max="15111" width="7.59765625" customWidth="1"/>
    <col min="15112" max="15112" width="6.69921875" customWidth="1"/>
    <col min="15113" max="15113" width="7.3984375" customWidth="1"/>
    <col min="15114" max="15114" width="7.5" customWidth="1"/>
    <col min="15115" max="15115" width="7.09765625" customWidth="1"/>
    <col min="15116" max="15116" width="6.09765625" customWidth="1"/>
    <col min="15357" max="15357" width="13.8984375" customWidth="1"/>
    <col min="15365" max="15365" width="5.19921875" customWidth="1"/>
    <col min="15366" max="15367" width="7.59765625" customWidth="1"/>
    <col min="15368" max="15368" width="6.69921875" customWidth="1"/>
    <col min="15369" max="15369" width="7.3984375" customWidth="1"/>
    <col min="15370" max="15370" width="7.5" customWidth="1"/>
    <col min="15371" max="15371" width="7.09765625" customWidth="1"/>
    <col min="15372" max="15372" width="6.09765625" customWidth="1"/>
    <col min="15613" max="15613" width="13.8984375" customWidth="1"/>
    <col min="15621" max="15621" width="5.19921875" customWidth="1"/>
    <col min="15622" max="15623" width="7.59765625" customWidth="1"/>
    <col min="15624" max="15624" width="6.69921875" customWidth="1"/>
    <col min="15625" max="15625" width="7.3984375" customWidth="1"/>
    <col min="15626" max="15626" width="7.5" customWidth="1"/>
    <col min="15627" max="15627" width="7.09765625" customWidth="1"/>
    <col min="15628" max="15628" width="6.09765625" customWidth="1"/>
    <col min="15869" max="15869" width="13.8984375" customWidth="1"/>
    <col min="15877" max="15877" width="5.19921875" customWidth="1"/>
    <col min="15878" max="15879" width="7.59765625" customWidth="1"/>
    <col min="15880" max="15880" width="6.69921875" customWidth="1"/>
    <col min="15881" max="15881" width="7.3984375" customWidth="1"/>
    <col min="15882" max="15882" width="7.5" customWidth="1"/>
    <col min="15883" max="15883" width="7.09765625" customWidth="1"/>
    <col min="15884" max="15884" width="6.09765625" customWidth="1"/>
    <col min="16125" max="16125" width="13.8984375" customWidth="1"/>
    <col min="16133" max="16133" width="5.19921875" customWidth="1"/>
    <col min="16134" max="16135" width="7.59765625" customWidth="1"/>
    <col min="16136" max="16136" width="6.69921875" customWidth="1"/>
    <col min="16137" max="16137" width="7.3984375" customWidth="1"/>
    <col min="16138" max="16138" width="7.5" customWidth="1"/>
    <col min="16139" max="16139" width="7.09765625" customWidth="1"/>
    <col min="16140" max="16140" width="6.09765625" customWidth="1"/>
  </cols>
  <sheetData>
    <row r="2" spans="2:10" ht="24.9" customHeight="1" x14ac:dyDescent="0.3">
      <c r="B2" s="89" t="s">
        <v>27</v>
      </c>
      <c r="C2" s="89"/>
      <c r="D2" s="89"/>
      <c r="E2" s="89"/>
      <c r="F2" s="89"/>
    </row>
    <row r="4" spans="2:10" x14ac:dyDescent="0.3">
      <c r="B4" t="s">
        <v>37</v>
      </c>
    </row>
    <row r="6" spans="2:10" ht="46.8" x14ac:dyDescent="0.3">
      <c r="B6" s="7"/>
      <c r="C6" s="24" t="s">
        <v>31</v>
      </c>
      <c r="D6" s="24" t="s">
        <v>31</v>
      </c>
      <c r="E6" s="24" t="s">
        <v>21</v>
      </c>
      <c r="F6" s="24" t="s">
        <v>36</v>
      </c>
      <c r="G6" s="4"/>
    </row>
    <row r="7" spans="2:10" x14ac:dyDescent="0.3">
      <c r="B7" s="7"/>
      <c r="C7" s="7"/>
      <c r="D7" s="7"/>
      <c r="E7" s="26"/>
      <c r="F7" s="3"/>
      <c r="G7" s="4"/>
    </row>
    <row r="8" spans="2:10" x14ac:dyDescent="0.3">
      <c r="B8" s="28" t="s">
        <v>23</v>
      </c>
      <c r="C8" s="53">
        <f>C9+C10</f>
        <v>317867</v>
      </c>
      <c r="D8" s="53">
        <f>D9+D10</f>
        <v>275621</v>
      </c>
      <c r="E8" s="74">
        <f>((C8-D8)/D8)*100</f>
        <v>15.327569379691678</v>
      </c>
      <c r="F8" s="60">
        <f>C8-D8</f>
        <v>42246</v>
      </c>
      <c r="G8" s="4"/>
      <c r="I8" s="5"/>
    </row>
    <row r="9" spans="2:10" x14ac:dyDescent="0.3">
      <c r="B9" s="6" t="s">
        <v>1</v>
      </c>
      <c r="C9" s="54">
        <v>232978</v>
      </c>
      <c r="D9" s="55">
        <v>203478</v>
      </c>
      <c r="E9" s="75">
        <f t="shared" ref="E9:E12" si="0">((C9-D9)/D9)*100</f>
        <v>14.49788183489124</v>
      </c>
      <c r="F9" s="57">
        <f t="shared" ref="F9:F12" si="1">C9-D9</f>
        <v>29500</v>
      </c>
      <c r="G9" s="4"/>
    </row>
    <row r="10" spans="2:10" x14ac:dyDescent="0.3">
      <c r="B10" s="6" t="s">
        <v>2</v>
      </c>
      <c r="C10" s="56">
        <v>84889</v>
      </c>
      <c r="D10" s="57">
        <v>72143</v>
      </c>
      <c r="E10" s="75">
        <f t="shared" si="0"/>
        <v>17.667687786756858</v>
      </c>
      <c r="F10" s="57">
        <f t="shared" si="1"/>
        <v>12746</v>
      </c>
      <c r="G10" s="3"/>
      <c r="H10" s="16"/>
      <c r="I10" s="16"/>
      <c r="J10" s="16"/>
    </row>
    <row r="11" spans="2:10" x14ac:dyDescent="0.3">
      <c r="B11" s="3"/>
      <c r="C11" s="57"/>
      <c r="D11" s="58"/>
      <c r="E11" s="76"/>
      <c r="F11" s="57"/>
      <c r="G11" s="3"/>
      <c r="H11" s="16"/>
      <c r="I11" s="16"/>
      <c r="J11" s="16"/>
    </row>
    <row r="12" spans="2:10" x14ac:dyDescent="0.3">
      <c r="B12" s="28" t="s">
        <v>0</v>
      </c>
      <c r="C12" s="59">
        <v>486435</v>
      </c>
      <c r="D12" s="59">
        <v>430170</v>
      </c>
      <c r="E12" s="74">
        <f t="shared" si="0"/>
        <v>13.079712671734431</v>
      </c>
      <c r="F12" s="60">
        <f t="shared" si="1"/>
        <v>56265</v>
      </c>
      <c r="G12" s="3"/>
      <c r="H12" s="16"/>
      <c r="I12" s="16"/>
      <c r="J12" s="16"/>
    </row>
    <row r="13" spans="2:10" x14ac:dyDescent="0.3">
      <c r="B13" s="3"/>
      <c r="C13" s="57"/>
      <c r="D13" s="57"/>
      <c r="E13" s="76"/>
      <c r="F13" s="57"/>
      <c r="G13" s="3"/>
      <c r="H13" s="16"/>
      <c r="I13" s="16"/>
      <c r="J13" s="16"/>
    </row>
    <row r="14" spans="2:10" ht="17.399999999999999" x14ac:dyDescent="0.3">
      <c r="B14" s="29" t="s">
        <v>24</v>
      </c>
      <c r="C14" s="61">
        <f>C8/C12</f>
        <v>0.65346243588557562</v>
      </c>
      <c r="D14" s="61">
        <f>D8/D12</f>
        <v>0.64072575958342048</v>
      </c>
      <c r="E14" s="77">
        <f>((C14-D14)/D14)*100</f>
        <v>1.9878514499613875</v>
      </c>
      <c r="F14" s="25">
        <f>C14-D14</f>
        <v>1.2736676302155137E-2</v>
      </c>
      <c r="G14" s="3" t="s">
        <v>25</v>
      </c>
      <c r="H14" s="16"/>
      <c r="I14" s="16"/>
      <c r="J14" s="16"/>
    </row>
    <row r="15" spans="2:10" x14ac:dyDescent="0.3">
      <c r="B15" s="7"/>
      <c r="C15" s="8"/>
      <c r="D15" s="9"/>
      <c r="E15" s="3"/>
      <c r="F15" s="3"/>
      <c r="G15" s="3"/>
      <c r="H15" s="16"/>
    </row>
    <row r="16" spans="2:10" x14ac:dyDescent="0.3">
      <c r="B16" s="27" t="s">
        <v>26</v>
      </c>
      <c r="C16" s="4"/>
      <c r="D16" s="4"/>
      <c r="E16" s="4"/>
      <c r="F16" s="4"/>
      <c r="G16" s="4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workbookViewId="0">
      <selection activeCell="F24" sqref="F24"/>
    </sheetView>
  </sheetViews>
  <sheetFormatPr baseColWidth="10" defaultRowHeight="15.6" x14ac:dyDescent="0.3"/>
  <cols>
    <col min="1" max="1" width="5.59765625" style="11" customWidth="1"/>
    <col min="2" max="2" width="4.3984375" style="11" customWidth="1"/>
    <col min="3" max="3" width="25.19921875" style="11" customWidth="1"/>
    <col min="4" max="6" width="9.59765625" style="11" customWidth="1"/>
    <col min="7" max="7" width="11" style="11" bestFit="1" customWidth="1"/>
    <col min="8" max="256" width="11" style="11"/>
    <col min="257" max="257" width="4" style="11" customWidth="1"/>
    <col min="258" max="258" width="4.3984375" style="11" customWidth="1"/>
    <col min="259" max="259" width="46.09765625" style="11" customWidth="1"/>
    <col min="260" max="261" width="14.3984375" style="11" customWidth="1"/>
    <col min="262" max="262" width="10.3984375" style="11" bestFit="1" customWidth="1"/>
    <col min="263" max="512" width="11" style="11"/>
    <col min="513" max="513" width="4" style="11" customWidth="1"/>
    <col min="514" max="514" width="4.3984375" style="11" customWidth="1"/>
    <col min="515" max="515" width="46.09765625" style="11" customWidth="1"/>
    <col min="516" max="517" width="14.3984375" style="11" customWidth="1"/>
    <col min="518" max="518" width="10.3984375" style="11" bestFit="1" customWidth="1"/>
    <col min="519" max="768" width="11" style="11"/>
    <col min="769" max="769" width="4" style="11" customWidth="1"/>
    <col min="770" max="770" width="4.3984375" style="11" customWidth="1"/>
    <col min="771" max="771" width="46.09765625" style="11" customWidth="1"/>
    <col min="772" max="773" width="14.3984375" style="11" customWidth="1"/>
    <col min="774" max="774" width="10.3984375" style="11" bestFit="1" customWidth="1"/>
    <col min="775" max="1024" width="11" style="11"/>
    <col min="1025" max="1025" width="4" style="11" customWidth="1"/>
    <col min="1026" max="1026" width="4.3984375" style="11" customWidth="1"/>
    <col min="1027" max="1027" width="46.09765625" style="11" customWidth="1"/>
    <col min="1028" max="1029" width="14.3984375" style="11" customWidth="1"/>
    <col min="1030" max="1030" width="10.3984375" style="11" bestFit="1" customWidth="1"/>
    <col min="1031" max="1280" width="11" style="11"/>
    <col min="1281" max="1281" width="4" style="11" customWidth="1"/>
    <col min="1282" max="1282" width="4.3984375" style="11" customWidth="1"/>
    <col min="1283" max="1283" width="46.09765625" style="11" customWidth="1"/>
    <col min="1284" max="1285" width="14.3984375" style="11" customWidth="1"/>
    <col min="1286" max="1286" width="10.3984375" style="11" bestFit="1" customWidth="1"/>
    <col min="1287" max="1536" width="11" style="11"/>
    <col min="1537" max="1537" width="4" style="11" customWidth="1"/>
    <col min="1538" max="1538" width="4.3984375" style="11" customWidth="1"/>
    <col min="1539" max="1539" width="46.09765625" style="11" customWidth="1"/>
    <col min="1540" max="1541" width="14.3984375" style="11" customWidth="1"/>
    <col min="1542" max="1542" width="10.3984375" style="11" bestFit="1" customWidth="1"/>
    <col min="1543" max="1792" width="11" style="11"/>
    <col min="1793" max="1793" width="4" style="11" customWidth="1"/>
    <col min="1794" max="1794" width="4.3984375" style="11" customWidth="1"/>
    <col min="1795" max="1795" width="46.09765625" style="11" customWidth="1"/>
    <col min="1796" max="1797" width="14.3984375" style="11" customWidth="1"/>
    <col min="1798" max="1798" width="10.3984375" style="11" bestFit="1" customWidth="1"/>
    <col min="1799" max="2048" width="11" style="11"/>
    <col min="2049" max="2049" width="4" style="11" customWidth="1"/>
    <col min="2050" max="2050" width="4.3984375" style="11" customWidth="1"/>
    <col min="2051" max="2051" width="46.09765625" style="11" customWidth="1"/>
    <col min="2052" max="2053" width="14.3984375" style="11" customWidth="1"/>
    <col min="2054" max="2054" width="10.3984375" style="11" bestFit="1" customWidth="1"/>
    <col min="2055" max="2304" width="11" style="11"/>
    <col min="2305" max="2305" width="4" style="11" customWidth="1"/>
    <col min="2306" max="2306" width="4.3984375" style="11" customWidth="1"/>
    <col min="2307" max="2307" width="46.09765625" style="11" customWidth="1"/>
    <col min="2308" max="2309" width="14.3984375" style="11" customWidth="1"/>
    <col min="2310" max="2310" width="10.3984375" style="11" bestFit="1" customWidth="1"/>
    <col min="2311" max="2560" width="11" style="11"/>
    <col min="2561" max="2561" width="4" style="11" customWidth="1"/>
    <col min="2562" max="2562" width="4.3984375" style="11" customWidth="1"/>
    <col min="2563" max="2563" width="46.09765625" style="11" customWidth="1"/>
    <col min="2564" max="2565" width="14.3984375" style="11" customWidth="1"/>
    <col min="2566" max="2566" width="10.3984375" style="11" bestFit="1" customWidth="1"/>
    <col min="2567" max="2816" width="11" style="11"/>
    <col min="2817" max="2817" width="4" style="11" customWidth="1"/>
    <col min="2818" max="2818" width="4.3984375" style="11" customWidth="1"/>
    <col min="2819" max="2819" width="46.09765625" style="11" customWidth="1"/>
    <col min="2820" max="2821" width="14.3984375" style="11" customWidth="1"/>
    <col min="2822" max="2822" width="10.3984375" style="11" bestFit="1" customWidth="1"/>
    <col min="2823" max="3072" width="11" style="11"/>
    <col min="3073" max="3073" width="4" style="11" customWidth="1"/>
    <col min="3074" max="3074" width="4.3984375" style="11" customWidth="1"/>
    <col min="3075" max="3075" width="46.09765625" style="11" customWidth="1"/>
    <col min="3076" max="3077" width="14.3984375" style="11" customWidth="1"/>
    <col min="3078" max="3078" width="10.3984375" style="11" bestFit="1" customWidth="1"/>
    <col min="3079" max="3328" width="11" style="11"/>
    <col min="3329" max="3329" width="4" style="11" customWidth="1"/>
    <col min="3330" max="3330" width="4.3984375" style="11" customWidth="1"/>
    <col min="3331" max="3331" width="46.09765625" style="11" customWidth="1"/>
    <col min="3332" max="3333" width="14.3984375" style="11" customWidth="1"/>
    <col min="3334" max="3334" width="10.3984375" style="11" bestFit="1" customWidth="1"/>
    <col min="3335" max="3584" width="11" style="11"/>
    <col min="3585" max="3585" width="4" style="11" customWidth="1"/>
    <col min="3586" max="3586" width="4.3984375" style="11" customWidth="1"/>
    <col min="3587" max="3587" width="46.09765625" style="11" customWidth="1"/>
    <col min="3588" max="3589" width="14.3984375" style="11" customWidth="1"/>
    <col min="3590" max="3590" width="10.3984375" style="11" bestFit="1" customWidth="1"/>
    <col min="3591" max="3840" width="11" style="11"/>
    <col min="3841" max="3841" width="4" style="11" customWidth="1"/>
    <col min="3842" max="3842" width="4.3984375" style="11" customWidth="1"/>
    <col min="3843" max="3843" width="46.09765625" style="11" customWidth="1"/>
    <col min="3844" max="3845" width="14.3984375" style="11" customWidth="1"/>
    <col min="3846" max="3846" width="10.3984375" style="11" bestFit="1" customWidth="1"/>
    <col min="3847" max="4096" width="11" style="11"/>
    <col min="4097" max="4097" width="4" style="11" customWidth="1"/>
    <col min="4098" max="4098" width="4.3984375" style="11" customWidth="1"/>
    <col min="4099" max="4099" width="46.09765625" style="11" customWidth="1"/>
    <col min="4100" max="4101" width="14.3984375" style="11" customWidth="1"/>
    <col min="4102" max="4102" width="10.3984375" style="11" bestFit="1" customWidth="1"/>
    <col min="4103" max="4352" width="11" style="11"/>
    <col min="4353" max="4353" width="4" style="11" customWidth="1"/>
    <col min="4354" max="4354" width="4.3984375" style="11" customWidth="1"/>
    <col min="4355" max="4355" width="46.09765625" style="11" customWidth="1"/>
    <col min="4356" max="4357" width="14.3984375" style="11" customWidth="1"/>
    <col min="4358" max="4358" width="10.3984375" style="11" bestFit="1" customWidth="1"/>
    <col min="4359" max="4608" width="11" style="11"/>
    <col min="4609" max="4609" width="4" style="11" customWidth="1"/>
    <col min="4610" max="4610" width="4.3984375" style="11" customWidth="1"/>
    <col min="4611" max="4611" width="46.09765625" style="11" customWidth="1"/>
    <col min="4612" max="4613" width="14.3984375" style="11" customWidth="1"/>
    <col min="4614" max="4614" width="10.3984375" style="11" bestFit="1" customWidth="1"/>
    <col min="4615" max="4864" width="11" style="11"/>
    <col min="4865" max="4865" width="4" style="11" customWidth="1"/>
    <col min="4866" max="4866" width="4.3984375" style="11" customWidth="1"/>
    <col min="4867" max="4867" width="46.09765625" style="11" customWidth="1"/>
    <col min="4868" max="4869" width="14.3984375" style="11" customWidth="1"/>
    <col min="4870" max="4870" width="10.3984375" style="11" bestFit="1" customWidth="1"/>
    <col min="4871" max="5120" width="11" style="11"/>
    <col min="5121" max="5121" width="4" style="11" customWidth="1"/>
    <col min="5122" max="5122" width="4.3984375" style="11" customWidth="1"/>
    <col min="5123" max="5123" width="46.09765625" style="11" customWidth="1"/>
    <col min="5124" max="5125" width="14.3984375" style="11" customWidth="1"/>
    <col min="5126" max="5126" width="10.3984375" style="11" bestFit="1" customWidth="1"/>
    <col min="5127" max="5376" width="11" style="11"/>
    <col min="5377" max="5377" width="4" style="11" customWidth="1"/>
    <col min="5378" max="5378" width="4.3984375" style="11" customWidth="1"/>
    <col min="5379" max="5379" width="46.09765625" style="11" customWidth="1"/>
    <col min="5380" max="5381" width="14.3984375" style="11" customWidth="1"/>
    <col min="5382" max="5382" width="10.3984375" style="11" bestFit="1" customWidth="1"/>
    <col min="5383" max="5632" width="11" style="11"/>
    <col min="5633" max="5633" width="4" style="11" customWidth="1"/>
    <col min="5634" max="5634" width="4.3984375" style="11" customWidth="1"/>
    <col min="5635" max="5635" width="46.09765625" style="11" customWidth="1"/>
    <col min="5636" max="5637" width="14.3984375" style="11" customWidth="1"/>
    <col min="5638" max="5638" width="10.3984375" style="11" bestFit="1" customWidth="1"/>
    <col min="5639" max="5888" width="11" style="11"/>
    <col min="5889" max="5889" width="4" style="11" customWidth="1"/>
    <col min="5890" max="5890" width="4.3984375" style="11" customWidth="1"/>
    <col min="5891" max="5891" width="46.09765625" style="11" customWidth="1"/>
    <col min="5892" max="5893" width="14.3984375" style="11" customWidth="1"/>
    <col min="5894" max="5894" width="10.3984375" style="11" bestFit="1" customWidth="1"/>
    <col min="5895" max="6144" width="11" style="11"/>
    <col min="6145" max="6145" width="4" style="11" customWidth="1"/>
    <col min="6146" max="6146" width="4.3984375" style="11" customWidth="1"/>
    <col min="6147" max="6147" width="46.09765625" style="11" customWidth="1"/>
    <col min="6148" max="6149" width="14.3984375" style="11" customWidth="1"/>
    <col min="6150" max="6150" width="10.3984375" style="11" bestFit="1" customWidth="1"/>
    <col min="6151" max="6400" width="11" style="11"/>
    <col min="6401" max="6401" width="4" style="11" customWidth="1"/>
    <col min="6402" max="6402" width="4.3984375" style="11" customWidth="1"/>
    <col min="6403" max="6403" width="46.09765625" style="11" customWidth="1"/>
    <col min="6404" max="6405" width="14.3984375" style="11" customWidth="1"/>
    <col min="6406" max="6406" width="10.3984375" style="11" bestFit="1" customWidth="1"/>
    <col min="6407" max="6656" width="11" style="11"/>
    <col min="6657" max="6657" width="4" style="11" customWidth="1"/>
    <col min="6658" max="6658" width="4.3984375" style="11" customWidth="1"/>
    <col min="6659" max="6659" width="46.09765625" style="11" customWidth="1"/>
    <col min="6660" max="6661" width="14.3984375" style="11" customWidth="1"/>
    <col min="6662" max="6662" width="10.3984375" style="11" bestFit="1" customWidth="1"/>
    <col min="6663" max="6912" width="11" style="11"/>
    <col min="6913" max="6913" width="4" style="11" customWidth="1"/>
    <col min="6914" max="6914" width="4.3984375" style="11" customWidth="1"/>
    <col min="6915" max="6915" width="46.09765625" style="11" customWidth="1"/>
    <col min="6916" max="6917" width="14.3984375" style="11" customWidth="1"/>
    <col min="6918" max="6918" width="10.3984375" style="11" bestFit="1" customWidth="1"/>
    <col min="6919" max="7168" width="11" style="11"/>
    <col min="7169" max="7169" width="4" style="11" customWidth="1"/>
    <col min="7170" max="7170" width="4.3984375" style="11" customWidth="1"/>
    <col min="7171" max="7171" width="46.09765625" style="11" customWidth="1"/>
    <col min="7172" max="7173" width="14.3984375" style="11" customWidth="1"/>
    <col min="7174" max="7174" width="10.3984375" style="11" bestFit="1" customWidth="1"/>
    <col min="7175" max="7424" width="11" style="11"/>
    <col min="7425" max="7425" width="4" style="11" customWidth="1"/>
    <col min="7426" max="7426" width="4.3984375" style="11" customWidth="1"/>
    <col min="7427" max="7427" width="46.09765625" style="11" customWidth="1"/>
    <col min="7428" max="7429" width="14.3984375" style="11" customWidth="1"/>
    <col min="7430" max="7430" width="10.3984375" style="11" bestFit="1" customWidth="1"/>
    <col min="7431" max="7680" width="11" style="11"/>
    <col min="7681" max="7681" width="4" style="11" customWidth="1"/>
    <col min="7682" max="7682" width="4.3984375" style="11" customWidth="1"/>
    <col min="7683" max="7683" width="46.09765625" style="11" customWidth="1"/>
    <col min="7684" max="7685" width="14.3984375" style="11" customWidth="1"/>
    <col min="7686" max="7686" width="10.3984375" style="11" bestFit="1" customWidth="1"/>
    <col min="7687" max="7936" width="11" style="11"/>
    <col min="7937" max="7937" width="4" style="11" customWidth="1"/>
    <col min="7938" max="7938" width="4.3984375" style="11" customWidth="1"/>
    <col min="7939" max="7939" width="46.09765625" style="11" customWidth="1"/>
    <col min="7940" max="7941" width="14.3984375" style="11" customWidth="1"/>
    <col min="7942" max="7942" width="10.3984375" style="11" bestFit="1" customWidth="1"/>
    <col min="7943" max="8192" width="11" style="11"/>
    <col min="8193" max="8193" width="4" style="11" customWidth="1"/>
    <col min="8194" max="8194" width="4.3984375" style="11" customWidth="1"/>
    <col min="8195" max="8195" width="46.09765625" style="11" customWidth="1"/>
    <col min="8196" max="8197" width="14.3984375" style="11" customWidth="1"/>
    <col min="8198" max="8198" width="10.3984375" style="11" bestFit="1" customWidth="1"/>
    <col min="8199" max="8448" width="11" style="11"/>
    <col min="8449" max="8449" width="4" style="11" customWidth="1"/>
    <col min="8450" max="8450" width="4.3984375" style="11" customWidth="1"/>
    <col min="8451" max="8451" width="46.09765625" style="11" customWidth="1"/>
    <col min="8452" max="8453" width="14.3984375" style="11" customWidth="1"/>
    <col min="8454" max="8454" width="10.3984375" style="11" bestFit="1" customWidth="1"/>
    <col min="8455" max="8704" width="11" style="11"/>
    <col min="8705" max="8705" width="4" style="11" customWidth="1"/>
    <col min="8706" max="8706" width="4.3984375" style="11" customWidth="1"/>
    <col min="8707" max="8707" width="46.09765625" style="11" customWidth="1"/>
    <col min="8708" max="8709" width="14.3984375" style="11" customWidth="1"/>
    <col min="8710" max="8710" width="10.3984375" style="11" bestFit="1" customWidth="1"/>
    <col min="8711" max="8960" width="11" style="11"/>
    <col min="8961" max="8961" width="4" style="11" customWidth="1"/>
    <col min="8962" max="8962" width="4.3984375" style="11" customWidth="1"/>
    <col min="8963" max="8963" width="46.09765625" style="11" customWidth="1"/>
    <col min="8964" max="8965" width="14.3984375" style="11" customWidth="1"/>
    <col min="8966" max="8966" width="10.3984375" style="11" bestFit="1" customWidth="1"/>
    <col min="8967" max="9216" width="11" style="11"/>
    <col min="9217" max="9217" width="4" style="11" customWidth="1"/>
    <col min="9218" max="9218" width="4.3984375" style="11" customWidth="1"/>
    <col min="9219" max="9219" width="46.09765625" style="11" customWidth="1"/>
    <col min="9220" max="9221" width="14.3984375" style="11" customWidth="1"/>
    <col min="9222" max="9222" width="10.3984375" style="11" bestFit="1" customWidth="1"/>
    <col min="9223" max="9472" width="11" style="11"/>
    <col min="9473" max="9473" width="4" style="11" customWidth="1"/>
    <col min="9474" max="9474" width="4.3984375" style="11" customWidth="1"/>
    <col min="9475" max="9475" width="46.09765625" style="11" customWidth="1"/>
    <col min="9476" max="9477" width="14.3984375" style="11" customWidth="1"/>
    <col min="9478" max="9478" width="10.3984375" style="11" bestFit="1" customWidth="1"/>
    <col min="9479" max="9728" width="11" style="11"/>
    <col min="9729" max="9729" width="4" style="11" customWidth="1"/>
    <col min="9730" max="9730" width="4.3984375" style="11" customWidth="1"/>
    <col min="9731" max="9731" width="46.09765625" style="11" customWidth="1"/>
    <col min="9732" max="9733" width="14.3984375" style="11" customWidth="1"/>
    <col min="9734" max="9734" width="10.3984375" style="11" bestFit="1" customWidth="1"/>
    <col min="9735" max="9984" width="11" style="11"/>
    <col min="9985" max="9985" width="4" style="11" customWidth="1"/>
    <col min="9986" max="9986" width="4.3984375" style="11" customWidth="1"/>
    <col min="9987" max="9987" width="46.09765625" style="11" customWidth="1"/>
    <col min="9988" max="9989" width="14.3984375" style="11" customWidth="1"/>
    <col min="9990" max="9990" width="10.3984375" style="11" bestFit="1" customWidth="1"/>
    <col min="9991" max="10240" width="11" style="11"/>
    <col min="10241" max="10241" width="4" style="11" customWidth="1"/>
    <col min="10242" max="10242" width="4.3984375" style="11" customWidth="1"/>
    <col min="10243" max="10243" width="46.09765625" style="11" customWidth="1"/>
    <col min="10244" max="10245" width="14.3984375" style="11" customWidth="1"/>
    <col min="10246" max="10246" width="10.3984375" style="11" bestFit="1" customWidth="1"/>
    <col min="10247" max="10496" width="11" style="11"/>
    <col min="10497" max="10497" width="4" style="11" customWidth="1"/>
    <col min="10498" max="10498" width="4.3984375" style="11" customWidth="1"/>
    <col min="10499" max="10499" width="46.09765625" style="11" customWidth="1"/>
    <col min="10500" max="10501" width="14.3984375" style="11" customWidth="1"/>
    <col min="10502" max="10502" width="10.3984375" style="11" bestFit="1" customWidth="1"/>
    <col min="10503" max="10752" width="11" style="11"/>
    <col min="10753" max="10753" width="4" style="11" customWidth="1"/>
    <col min="10754" max="10754" width="4.3984375" style="11" customWidth="1"/>
    <col min="10755" max="10755" width="46.09765625" style="11" customWidth="1"/>
    <col min="10756" max="10757" width="14.3984375" style="11" customWidth="1"/>
    <col min="10758" max="10758" width="10.3984375" style="11" bestFit="1" customWidth="1"/>
    <col min="10759" max="11008" width="11" style="11"/>
    <col min="11009" max="11009" width="4" style="11" customWidth="1"/>
    <col min="11010" max="11010" width="4.3984375" style="11" customWidth="1"/>
    <col min="11011" max="11011" width="46.09765625" style="11" customWidth="1"/>
    <col min="11012" max="11013" width="14.3984375" style="11" customWidth="1"/>
    <col min="11014" max="11014" width="10.3984375" style="11" bestFit="1" customWidth="1"/>
    <col min="11015" max="11264" width="11" style="11"/>
    <col min="11265" max="11265" width="4" style="11" customWidth="1"/>
    <col min="11266" max="11266" width="4.3984375" style="11" customWidth="1"/>
    <col min="11267" max="11267" width="46.09765625" style="11" customWidth="1"/>
    <col min="11268" max="11269" width="14.3984375" style="11" customWidth="1"/>
    <col min="11270" max="11270" width="10.3984375" style="11" bestFit="1" customWidth="1"/>
    <col min="11271" max="11520" width="11" style="11"/>
    <col min="11521" max="11521" width="4" style="11" customWidth="1"/>
    <col min="11522" max="11522" width="4.3984375" style="11" customWidth="1"/>
    <col min="11523" max="11523" width="46.09765625" style="11" customWidth="1"/>
    <col min="11524" max="11525" width="14.3984375" style="11" customWidth="1"/>
    <col min="11526" max="11526" width="10.3984375" style="11" bestFit="1" customWidth="1"/>
    <col min="11527" max="11776" width="11" style="11"/>
    <col min="11777" max="11777" width="4" style="11" customWidth="1"/>
    <col min="11778" max="11778" width="4.3984375" style="11" customWidth="1"/>
    <col min="11779" max="11779" width="46.09765625" style="11" customWidth="1"/>
    <col min="11780" max="11781" width="14.3984375" style="11" customWidth="1"/>
    <col min="11782" max="11782" width="10.3984375" style="11" bestFit="1" customWidth="1"/>
    <col min="11783" max="12032" width="11" style="11"/>
    <col min="12033" max="12033" width="4" style="11" customWidth="1"/>
    <col min="12034" max="12034" width="4.3984375" style="11" customWidth="1"/>
    <col min="12035" max="12035" width="46.09765625" style="11" customWidth="1"/>
    <col min="12036" max="12037" width="14.3984375" style="11" customWidth="1"/>
    <col min="12038" max="12038" width="10.3984375" style="11" bestFit="1" customWidth="1"/>
    <col min="12039" max="12288" width="11" style="11"/>
    <col min="12289" max="12289" width="4" style="11" customWidth="1"/>
    <col min="12290" max="12290" width="4.3984375" style="11" customWidth="1"/>
    <col min="12291" max="12291" width="46.09765625" style="11" customWidth="1"/>
    <col min="12292" max="12293" width="14.3984375" style="11" customWidth="1"/>
    <col min="12294" max="12294" width="10.3984375" style="11" bestFit="1" customWidth="1"/>
    <col min="12295" max="12544" width="11" style="11"/>
    <col min="12545" max="12545" width="4" style="11" customWidth="1"/>
    <col min="12546" max="12546" width="4.3984375" style="11" customWidth="1"/>
    <col min="12547" max="12547" width="46.09765625" style="11" customWidth="1"/>
    <col min="12548" max="12549" width="14.3984375" style="11" customWidth="1"/>
    <col min="12550" max="12550" width="10.3984375" style="11" bestFit="1" customWidth="1"/>
    <col min="12551" max="12800" width="11" style="11"/>
    <col min="12801" max="12801" width="4" style="11" customWidth="1"/>
    <col min="12802" max="12802" width="4.3984375" style="11" customWidth="1"/>
    <col min="12803" max="12803" width="46.09765625" style="11" customWidth="1"/>
    <col min="12804" max="12805" width="14.3984375" style="11" customWidth="1"/>
    <col min="12806" max="12806" width="10.3984375" style="11" bestFit="1" customWidth="1"/>
    <col min="12807" max="13056" width="11" style="11"/>
    <col min="13057" max="13057" width="4" style="11" customWidth="1"/>
    <col min="13058" max="13058" width="4.3984375" style="11" customWidth="1"/>
    <col min="13059" max="13059" width="46.09765625" style="11" customWidth="1"/>
    <col min="13060" max="13061" width="14.3984375" style="11" customWidth="1"/>
    <col min="13062" max="13062" width="10.3984375" style="11" bestFit="1" customWidth="1"/>
    <col min="13063" max="13312" width="11" style="11"/>
    <col min="13313" max="13313" width="4" style="11" customWidth="1"/>
    <col min="13314" max="13314" width="4.3984375" style="11" customWidth="1"/>
    <col min="13315" max="13315" width="46.09765625" style="11" customWidth="1"/>
    <col min="13316" max="13317" width="14.3984375" style="11" customWidth="1"/>
    <col min="13318" max="13318" width="10.3984375" style="11" bestFit="1" customWidth="1"/>
    <col min="13319" max="13568" width="11" style="11"/>
    <col min="13569" max="13569" width="4" style="11" customWidth="1"/>
    <col min="13570" max="13570" width="4.3984375" style="11" customWidth="1"/>
    <col min="13571" max="13571" width="46.09765625" style="11" customWidth="1"/>
    <col min="13572" max="13573" width="14.3984375" style="11" customWidth="1"/>
    <col min="13574" max="13574" width="10.3984375" style="11" bestFit="1" customWidth="1"/>
    <col min="13575" max="13824" width="11" style="11"/>
    <col min="13825" max="13825" width="4" style="11" customWidth="1"/>
    <col min="13826" max="13826" width="4.3984375" style="11" customWidth="1"/>
    <col min="13827" max="13827" width="46.09765625" style="11" customWidth="1"/>
    <col min="13828" max="13829" width="14.3984375" style="11" customWidth="1"/>
    <col min="13830" max="13830" width="10.3984375" style="11" bestFit="1" customWidth="1"/>
    <col min="13831" max="14080" width="11" style="11"/>
    <col min="14081" max="14081" width="4" style="11" customWidth="1"/>
    <col min="14082" max="14082" width="4.3984375" style="11" customWidth="1"/>
    <col min="14083" max="14083" width="46.09765625" style="11" customWidth="1"/>
    <col min="14084" max="14085" width="14.3984375" style="11" customWidth="1"/>
    <col min="14086" max="14086" width="10.3984375" style="11" bestFit="1" customWidth="1"/>
    <col min="14087" max="14336" width="11" style="11"/>
    <col min="14337" max="14337" width="4" style="11" customWidth="1"/>
    <col min="14338" max="14338" width="4.3984375" style="11" customWidth="1"/>
    <col min="14339" max="14339" width="46.09765625" style="11" customWidth="1"/>
    <col min="14340" max="14341" width="14.3984375" style="11" customWidth="1"/>
    <col min="14342" max="14342" width="10.3984375" style="11" bestFit="1" customWidth="1"/>
    <col min="14343" max="14592" width="11" style="11"/>
    <col min="14593" max="14593" width="4" style="11" customWidth="1"/>
    <col min="14594" max="14594" width="4.3984375" style="11" customWidth="1"/>
    <col min="14595" max="14595" width="46.09765625" style="11" customWidth="1"/>
    <col min="14596" max="14597" width="14.3984375" style="11" customWidth="1"/>
    <col min="14598" max="14598" width="10.3984375" style="11" bestFit="1" customWidth="1"/>
    <col min="14599" max="14848" width="11" style="11"/>
    <col min="14849" max="14849" width="4" style="11" customWidth="1"/>
    <col min="14850" max="14850" width="4.3984375" style="11" customWidth="1"/>
    <col min="14851" max="14851" width="46.09765625" style="11" customWidth="1"/>
    <col min="14852" max="14853" width="14.3984375" style="11" customWidth="1"/>
    <col min="14854" max="14854" width="10.3984375" style="11" bestFit="1" customWidth="1"/>
    <col min="14855" max="15104" width="11" style="11"/>
    <col min="15105" max="15105" width="4" style="11" customWidth="1"/>
    <col min="15106" max="15106" width="4.3984375" style="11" customWidth="1"/>
    <col min="15107" max="15107" width="46.09765625" style="11" customWidth="1"/>
    <col min="15108" max="15109" width="14.3984375" style="11" customWidth="1"/>
    <col min="15110" max="15110" width="10.3984375" style="11" bestFit="1" customWidth="1"/>
    <col min="15111" max="15360" width="11" style="11"/>
    <col min="15361" max="15361" width="4" style="11" customWidth="1"/>
    <col min="15362" max="15362" width="4.3984375" style="11" customWidth="1"/>
    <col min="15363" max="15363" width="46.09765625" style="11" customWidth="1"/>
    <col min="15364" max="15365" width="14.3984375" style="11" customWidth="1"/>
    <col min="15366" max="15366" width="10.3984375" style="11" bestFit="1" customWidth="1"/>
    <col min="15367" max="15616" width="11" style="11"/>
    <col min="15617" max="15617" width="4" style="11" customWidth="1"/>
    <col min="15618" max="15618" width="4.3984375" style="11" customWidth="1"/>
    <col min="15619" max="15619" width="46.09765625" style="11" customWidth="1"/>
    <col min="15620" max="15621" width="14.3984375" style="11" customWidth="1"/>
    <col min="15622" max="15622" width="10.3984375" style="11" bestFit="1" customWidth="1"/>
    <col min="15623" max="15872" width="11" style="11"/>
    <col min="15873" max="15873" width="4" style="11" customWidth="1"/>
    <col min="15874" max="15874" width="4.3984375" style="11" customWidth="1"/>
    <col min="15875" max="15875" width="46.09765625" style="11" customWidth="1"/>
    <col min="15876" max="15877" width="14.3984375" style="11" customWidth="1"/>
    <col min="15878" max="15878" width="10.3984375" style="11" bestFit="1" customWidth="1"/>
    <col min="15879" max="16128" width="11" style="11"/>
    <col min="16129" max="16129" width="4" style="11" customWidth="1"/>
    <col min="16130" max="16130" width="4.3984375" style="11" customWidth="1"/>
    <col min="16131" max="16131" width="46.09765625" style="11" customWidth="1"/>
    <col min="16132" max="16133" width="14.3984375" style="11" customWidth="1"/>
    <col min="16134" max="16134" width="10.3984375" style="11" bestFit="1" customWidth="1"/>
    <col min="16135" max="16384" width="11" style="11"/>
  </cols>
  <sheetData>
    <row r="1" spans="2:9" ht="24.9" customHeight="1" x14ac:dyDescent="0.3"/>
    <row r="2" spans="2:9" ht="24.9" customHeight="1" x14ac:dyDescent="0.3">
      <c r="B2" s="90" t="s">
        <v>28</v>
      </c>
      <c r="C2" s="90"/>
      <c r="D2" s="90"/>
      <c r="E2" s="90"/>
      <c r="F2" s="90"/>
      <c r="G2" s="90"/>
      <c r="H2" s="32"/>
    </row>
    <row r="3" spans="2:9" x14ac:dyDescent="0.3">
      <c r="B3" s="32"/>
      <c r="C3" s="32"/>
      <c r="D3" s="32"/>
      <c r="E3" s="32"/>
      <c r="F3" s="32"/>
      <c r="G3" s="32"/>
      <c r="H3" s="32"/>
    </row>
    <row r="4" spans="2:9" x14ac:dyDescent="0.3">
      <c r="B4" s="94" t="s">
        <v>37</v>
      </c>
      <c r="C4" s="94"/>
      <c r="D4" s="32"/>
      <c r="E4" s="32"/>
      <c r="F4" s="32"/>
      <c r="G4" s="32"/>
      <c r="H4" s="32"/>
    </row>
    <row r="5" spans="2:9" x14ac:dyDescent="0.3">
      <c r="B5" s="97"/>
      <c r="C5" s="97"/>
      <c r="D5" s="32"/>
      <c r="E5" s="32"/>
      <c r="F5" s="32"/>
      <c r="G5" s="32"/>
      <c r="H5" s="32"/>
    </row>
    <row r="6" spans="2:9" s="80" customFormat="1" ht="31.2" x14ac:dyDescent="0.3">
      <c r="B6" s="96"/>
      <c r="C6" s="96"/>
      <c r="D6" s="78">
        <v>43008</v>
      </c>
      <c r="E6" s="78">
        <v>42735</v>
      </c>
      <c r="F6" s="38" t="s">
        <v>21</v>
      </c>
      <c r="G6" s="38" t="s">
        <v>36</v>
      </c>
      <c r="H6" s="79"/>
    </row>
    <row r="7" spans="2:9" s="1" customFormat="1" x14ac:dyDescent="0.3">
      <c r="B7" s="98"/>
      <c r="C7" s="98"/>
      <c r="D7" s="31"/>
      <c r="E7" s="31"/>
      <c r="F7" s="33"/>
      <c r="G7" s="33"/>
      <c r="H7" s="10"/>
    </row>
    <row r="8" spans="2:9" s="1" customFormat="1" x14ac:dyDescent="0.3">
      <c r="B8" s="91" t="s">
        <v>9</v>
      </c>
      <c r="C8" s="91"/>
      <c r="D8" s="60">
        <v>294845</v>
      </c>
      <c r="E8" s="60">
        <v>274788</v>
      </c>
      <c r="F8" s="67">
        <f t="shared" ref="F8:F18" si="0">((D8-E8)/E8)*100</f>
        <v>7.299081473717921</v>
      </c>
      <c r="G8" s="60">
        <f>D8-E8</f>
        <v>20057</v>
      </c>
      <c r="H8" s="10"/>
      <c r="I8" s="2"/>
    </row>
    <row r="9" spans="2:9" x14ac:dyDescent="0.3">
      <c r="B9" s="36" t="s">
        <v>10</v>
      </c>
      <c r="C9" s="36"/>
      <c r="D9" s="62">
        <v>78276</v>
      </c>
      <c r="E9" s="62">
        <v>63526</v>
      </c>
      <c r="F9" s="68">
        <f t="shared" si="0"/>
        <v>23.218839530271072</v>
      </c>
      <c r="G9" s="62">
        <f>D9-E9</f>
        <v>14750</v>
      </c>
      <c r="H9" s="32"/>
      <c r="I9" s="12"/>
    </row>
    <row r="10" spans="2:9" x14ac:dyDescent="0.3">
      <c r="B10" s="97"/>
      <c r="C10" s="97"/>
      <c r="D10" s="63"/>
      <c r="E10" s="63"/>
      <c r="F10" s="69"/>
      <c r="G10" s="63"/>
      <c r="H10" s="32"/>
      <c r="I10" s="12"/>
    </row>
    <row r="11" spans="2:9" s="1" customFormat="1" ht="17.399999999999999" x14ac:dyDescent="0.3">
      <c r="B11" s="92" t="s">
        <v>11</v>
      </c>
      <c r="C11" s="92"/>
      <c r="D11" s="64">
        <f>SUM(D8+D9)</f>
        <v>373121</v>
      </c>
      <c r="E11" s="64">
        <f>SUM(E8+E9)</f>
        <v>338314</v>
      </c>
      <c r="F11" s="70">
        <f t="shared" si="0"/>
        <v>10.288371158154851</v>
      </c>
      <c r="G11" s="64">
        <f>D11-E11</f>
        <v>34807</v>
      </c>
      <c r="H11" s="10"/>
      <c r="I11" s="2"/>
    </row>
    <row r="12" spans="2:9" s="1" customFormat="1" x14ac:dyDescent="0.3">
      <c r="B12" s="98"/>
      <c r="C12" s="98"/>
      <c r="D12" s="65"/>
      <c r="E12" s="65"/>
      <c r="F12" s="71"/>
      <c r="G12" s="65"/>
      <c r="H12" s="10"/>
      <c r="I12" s="2"/>
    </row>
    <row r="13" spans="2:9" s="1" customFormat="1" x14ac:dyDescent="0.3">
      <c r="B13" s="98"/>
      <c r="C13" s="98"/>
      <c r="D13" s="65"/>
      <c r="E13" s="65"/>
      <c r="F13" s="71"/>
      <c r="G13" s="65"/>
      <c r="H13" s="10"/>
      <c r="I13" s="2"/>
    </row>
    <row r="14" spans="2:9" x14ac:dyDescent="0.3">
      <c r="B14" s="93" t="s">
        <v>29</v>
      </c>
      <c r="C14" s="93"/>
      <c r="D14" s="62">
        <v>240145</v>
      </c>
      <c r="E14" s="62">
        <v>219826</v>
      </c>
      <c r="F14" s="68">
        <f t="shared" si="0"/>
        <v>9.2432196373495401</v>
      </c>
      <c r="G14" s="62">
        <f>D14-E14</f>
        <v>20319</v>
      </c>
      <c r="H14" s="32"/>
      <c r="I14" s="12"/>
    </row>
    <row r="15" spans="2:9" x14ac:dyDescent="0.3">
      <c r="B15" s="93" t="s">
        <v>30</v>
      </c>
      <c r="C15" s="93"/>
      <c r="D15" s="62">
        <v>89319</v>
      </c>
      <c r="E15" s="62">
        <v>73460</v>
      </c>
      <c r="F15" s="68">
        <f t="shared" si="0"/>
        <v>21.588619656956169</v>
      </c>
      <c r="G15" s="62">
        <f>D15-E15</f>
        <v>15859</v>
      </c>
      <c r="H15" s="32"/>
      <c r="I15" s="12"/>
    </row>
    <row r="16" spans="2:9" x14ac:dyDescent="0.3">
      <c r="B16" s="93" t="s">
        <v>12</v>
      </c>
      <c r="C16" s="93"/>
      <c r="D16" s="62">
        <v>43657</v>
      </c>
      <c r="E16" s="62">
        <v>45028</v>
      </c>
      <c r="F16" s="68">
        <f t="shared" si="0"/>
        <v>-3.044772141778449</v>
      </c>
      <c r="G16" s="62">
        <f>D16-E16</f>
        <v>-1371</v>
      </c>
      <c r="H16" s="32"/>
      <c r="I16" s="12"/>
    </row>
    <row r="17" spans="2:9" x14ac:dyDescent="0.3">
      <c r="B17" s="98"/>
      <c r="C17" s="98"/>
      <c r="D17" s="65"/>
      <c r="E17" s="65"/>
      <c r="F17" s="71"/>
      <c r="G17" s="65"/>
      <c r="H17" s="32"/>
      <c r="I17" s="12"/>
    </row>
    <row r="18" spans="2:9" s="1" customFormat="1" ht="17.399999999999999" x14ac:dyDescent="0.3">
      <c r="B18" s="92" t="s">
        <v>13</v>
      </c>
      <c r="C18" s="92"/>
      <c r="D18" s="64">
        <f>SUM(D14+D15+D16)</f>
        <v>373121</v>
      </c>
      <c r="E18" s="64">
        <f>SUM(E14+E15+E16)</f>
        <v>338314</v>
      </c>
      <c r="F18" s="70">
        <f t="shared" si="0"/>
        <v>10.288371158154851</v>
      </c>
      <c r="G18" s="64">
        <f>D18-E18</f>
        <v>34807</v>
      </c>
      <c r="H18" s="10"/>
      <c r="I18" s="2"/>
    </row>
    <row r="19" spans="2:9" x14ac:dyDescent="0.3">
      <c r="B19" s="99"/>
      <c r="C19" s="99"/>
      <c r="D19" s="63"/>
      <c r="E19" s="63"/>
      <c r="F19" s="69"/>
      <c r="G19" s="63"/>
      <c r="H19" s="32"/>
    </row>
    <row r="20" spans="2:9" x14ac:dyDescent="0.3">
      <c r="B20" s="95"/>
      <c r="C20" s="95"/>
      <c r="D20" s="66"/>
      <c r="E20" s="66"/>
      <c r="F20" s="72"/>
      <c r="G20" s="66"/>
      <c r="H20" s="32"/>
    </row>
    <row r="21" spans="2:9" x14ac:dyDescent="0.3">
      <c r="B21" s="34" t="s">
        <v>40</v>
      </c>
      <c r="C21" s="34"/>
      <c r="D21" s="73">
        <f>D15/D14</f>
        <v>0.3719377875866664</v>
      </c>
      <c r="E21" s="73">
        <f>E15/E14</f>
        <v>0.33417339168251253</v>
      </c>
      <c r="F21" s="35">
        <f>((D21-E21)/E21)*100</f>
        <v>11.300838679589612</v>
      </c>
      <c r="G21" s="35">
        <f>D21-E21</f>
        <v>3.7764395904153869E-2</v>
      </c>
      <c r="H21" s="32" t="s">
        <v>41</v>
      </c>
    </row>
    <row r="22" spans="2:9" x14ac:dyDescent="0.3">
      <c r="B22" s="95"/>
      <c r="C22" s="95"/>
      <c r="D22" s="66"/>
      <c r="E22" s="66"/>
      <c r="F22" s="30"/>
      <c r="G22" s="30"/>
      <c r="H22" s="32"/>
    </row>
    <row r="23" spans="2:9" x14ac:dyDescent="0.3">
      <c r="B23" s="34" t="s">
        <v>38</v>
      </c>
      <c r="C23" s="34"/>
      <c r="D23" s="73">
        <v>1.36</v>
      </c>
      <c r="E23" s="73">
        <f>E15/58254</f>
        <v>1.2610292855426237</v>
      </c>
      <c r="F23" s="35">
        <f>((D23-E23)/E23)*100</f>
        <v>7.8484072964878884</v>
      </c>
      <c r="G23" s="35">
        <f>D23-E23</f>
        <v>9.8970714457376374E-2</v>
      </c>
      <c r="H23" s="32" t="s">
        <v>41</v>
      </c>
    </row>
    <row r="24" spans="2:9" x14ac:dyDescent="0.3">
      <c r="B24" s="32"/>
      <c r="C24" s="32"/>
      <c r="D24" s="30"/>
      <c r="E24" s="30"/>
      <c r="F24" s="32"/>
      <c r="G24" s="32"/>
      <c r="H24" s="32"/>
    </row>
    <row r="25" spans="2:9" x14ac:dyDescent="0.3">
      <c r="B25" s="94" t="s">
        <v>39</v>
      </c>
      <c r="C25" s="94"/>
      <c r="D25" s="30"/>
      <c r="E25" s="30"/>
      <c r="F25" s="32"/>
      <c r="G25" s="32"/>
      <c r="H25" s="32"/>
    </row>
    <row r="26" spans="2:9" x14ac:dyDescent="0.3">
      <c r="B26" s="94" t="s">
        <v>42</v>
      </c>
      <c r="C26" s="94"/>
      <c r="F26" s="30"/>
      <c r="G26" s="32"/>
      <c r="H26" s="32"/>
    </row>
    <row r="27" spans="2:9" x14ac:dyDescent="0.3">
      <c r="B27" s="32"/>
      <c r="C27" s="32"/>
      <c r="D27" s="30"/>
      <c r="E27" s="30"/>
      <c r="F27" s="32"/>
      <c r="G27" s="32"/>
      <c r="H27" s="32"/>
    </row>
    <row r="28" spans="2:9" x14ac:dyDescent="0.3">
      <c r="F28" s="30"/>
      <c r="G28" s="32"/>
    </row>
  </sheetData>
  <mergeCells count="20">
    <mergeCell ref="B26:C26"/>
    <mergeCell ref="B22:C22"/>
    <mergeCell ref="B25:C25"/>
    <mergeCell ref="B6:C6"/>
    <mergeCell ref="B4:C4"/>
    <mergeCell ref="B5:C5"/>
    <mergeCell ref="B7:C7"/>
    <mergeCell ref="B19:C19"/>
    <mergeCell ref="B20:C20"/>
    <mergeCell ref="B16:C16"/>
    <mergeCell ref="B18:C18"/>
    <mergeCell ref="B10:C10"/>
    <mergeCell ref="B12:C12"/>
    <mergeCell ref="B13:C13"/>
    <mergeCell ref="B17:C17"/>
    <mergeCell ref="B2:G2"/>
    <mergeCell ref="B8:C8"/>
    <mergeCell ref="B11:C11"/>
    <mergeCell ref="B14:C14"/>
    <mergeCell ref="B15:C15"/>
  </mergeCells>
  <pageMargins left="0.70866141732283472" right="0.70866141732283472" top="0.74803149606299213" bottom="0.74803149606299213" header="0.31496062992125984" footer="0.31496062992125984"/>
  <pageSetup paperSize="9" scale="1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Resultados</vt:lpstr>
      <vt:lpstr>Compras</vt:lpstr>
      <vt:lpstr>Balance</vt:lpstr>
      <vt:lpstr>Balance!Área_de_impresión</vt:lpstr>
      <vt:lpstr>Resultados!Área_de_impresión</vt:lpstr>
    </vt:vector>
  </TitlesOfParts>
  <Company>Ercros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IMMA</cp:lastModifiedBy>
  <cp:lastPrinted>2017-02-15T08:33:22Z</cp:lastPrinted>
  <dcterms:created xsi:type="dcterms:W3CDTF">2017-01-11T10:45:12Z</dcterms:created>
  <dcterms:modified xsi:type="dcterms:W3CDTF">2017-11-13T11:05:59Z</dcterms:modified>
</cp:coreProperties>
</file>