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 Results" sheetId="1" r:id="rId4"/>
    <sheet name=" Results divisions" sheetId="2" r:id="rId5"/>
    <sheet name=" Markets" sheetId="3" r:id="rId6"/>
    <sheet name=" Dollar effect" sheetId="4" r:id="rId7"/>
    <sheet name="Purchases" sheetId="5" r:id="rId8"/>
    <sheet name=" Costs" sheetId="6" r:id="rId9"/>
    <sheet name="Headcount" sheetId="7" r:id="rId10"/>
    <sheet name=" Balance sheet" sheetId="8" r:id="rId11"/>
    <sheet name=" Ratios" sheetId="9" r:id="rId12"/>
  </sheets>
</workbook>
</file>

<file path=xl/sharedStrings.xml><?xml version="1.0" encoding="utf-8"?>
<sst xmlns="http://schemas.openxmlformats.org/spreadsheetml/2006/main" uniqueCount="167">
  <si>
    <t>Consolidated profit and loss account</t>
  </si>
  <si>
    <t>EUR Thousand</t>
  </si>
  <si>
    <t>Year 2022</t>
  </si>
  <si>
    <t>Year 2021</t>
  </si>
  <si>
    <t>Change
(%)</t>
  </si>
  <si>
    <t>Change
(EUR Thousand)</t>
  </si>
  <si>
    <t>Revenue</t>
  </si>
  <si>
    <t>Sales of finished goods</t>
  </si>
  <si>
    <t>Services rendered</t>
  </si>
  <si>
    <t>Other operating income</t>
  </si>
  <si>
    <t>Reversal of provisions and other non-recurring income</t>
  </si>
  <si>
    <t>Changes in inventories of finished goods and work in progress</t>
  </si>
  <si>
    <t>Expenses</t>
  </si>
  <si>
    <t>Cost of sales</t>
  </si>
  <si>
    <t>Supplies</t>
  </si>
  <si>
    <t>Transportation cost</t>
  </si>
  <si>
    <t>Staff cost</t>
  </si>
  <si>
    <t>Other operating expenses</t>
  </si>
  <si>
    <t>Allocation of provisions and other non-recurring expenses</t>
  </si>
  <si>
    <t>Ebitda</t>
  </si>
  <si>
    <t>Depreciation and amortization</t>
  </si>
  <si>
    <t>Impairment of assets</t>
  </si>
  <si>
    <t>Ebit</t>
  </si>
  <si>
    <t>Financial expenses and exchange rate differences</t>
  </si>
  <si>
    <t>Participation in profits of associates</t>
  </si>
  <si>
    <t>Profit before tax</t>
  </si>
  <si>
    <t>Income tax</t>
  </si>
  <si>
    <t>Profit for the year from continuing operations</t>
  </si>
  <si>
    <t>Net loss from discontinued operations</t>
  </si>
  <si>
    <t xml:space="preserve"> Profit for the year</t>
  </si>
  <si>
    <t>Earnings per share (€)</t>
  </si>
  <si>
    <t>Income statement by divisions</t>
  </si>
  <si>
    <t>Chlorine derivatives division</t>
  </si>
  <si>
    <t>Intermediate chemicals division</t>
  </si>
  <si>
    <t>Pharmaceuticals division</t>
  </si>
  <si>
    <t>Not assigned</t>
  </si>
  <si>
    <t>Total Ercros</t>
  </si>
  <si>
    <t>Exercise</t>
  </si>
  <si>
    <t>Change</t>
  </si>
  <si>
    <t>(%)</t>
  </si>
  <si>
    <t>Turnover</t>
  </si>
  <si>
    <t xml:space="preserve"> –</t>
  </si>
  <si>
    <t xml:space="preserve">Depreciation and amortization </t>
  </si>
  <si>
    <t>Finance cost</t>
  </si>
  <si>
    <t>Margin of ebitda/turnover(%)</t>
  </si>
  <si>
    <t>Assets</t>
  </si>
  <si>
    <t>Equity</t>
  </si>
  <si>
    <t>Investments in fixed assets</t>
  </si>
  <si>
    <t>Sales by geographic areas</t>
  </si>
  <si>
    <t>Year
2022</t>
  </si>
  <si>
    <t>Rate
(%)</t>
  </si>
  <si>
    <t>Year
2021</t>
  </si>
  <si>
    <t>Change (%)</t>
  </si>
  <si>
    <t>Spain</t>
  </si>
  <si>
    <t>Exports</t>
  </si>
  <si>
    <t>Rest of the EU</t>
  </si>
  <si>
    <t>Rest of OECD</t>
  </si>
  <si>
    <t>Rest of the world</t>
  </si>
  <si>
    <t>Purchases and sales in dollars</t>
  </si>
  <si>
    <t>Sales</t>
  </si>
  <si>
    <t>Purchases</t>
  </si>
  <si>
    <t>Net</t>
  </si>
  <si>
    <t>$ Thousand</t>
  </si>
  <si>
    <t>Equiv. € Thousand</t>
  </si>
  <si>
    <t>Share/
sales division
(%)</t>
  </si>
  <si>
    <t>Share/
purchases division
(%)</t>
  </si>
  <si>
    <t>Chlorine derivatives</t>
  </si>
  <si>
    <t>Intermediate chemicals</t>
  </si>
  <si>
    <t>Pharmaceuticals</t>
  </si>
  <si>
    <t>$/€</t>
  </si>
  <si>
    <t xml:space="preserve"> Average exchange rate</t>
  </si>
  <si>
    <t>Cost of sales and supplies structure</t>
  </si>
  <si>
    <t>Change
(€ Thousand)</t>
  </si>
  <si>
    <t>Cost of sales and supplies</t>
  </si>
  <si>
    <t>Cost of sales (CoS)</t>
  </si>
  <si>
    <t>Supplies (S)</t>
  </si>
  <si>
    <t>Electricity</t>
  </si>
  <si>
    <t>Gas and steam</t>
  </si>
  <si>
    <t>Water</t>
  </si>
  <si>
    <t>Others</t>
  </si>
  <si>
    <r>
      <rPr>
        <b val="1"/>
        <sz val="12"/>
        <color indexed="8"/>
        <rFont val="Times New Roman"/>
      </rPr>
      <t>Margin of CoS &amp; S/sales</t>
    </r>
  </si>
  <si>
    <t>Cost structure</t>
  </si>
  <si>
    <t>Variable expenses</t>
  </si>
  <si>
    <t>Fixed costs</t>
  </si>
  <si>
    <t>Non-recurring expenses</t>
  </si>
  <si>
    <t>Headcount average structure</t>
  </si>
  <si>
    <t>Number of people</t>
  </si>
  <si>
    <t>Total</t>
  </si>
  <si>
    <t>Share (%)</t>
  </si>
  <si>
    <t>Men</t>
  </si>
  <si>
    <t>Women</t>
  </si>
  <si>
    <t>Managers</t>
  </si>
  <si>
    <t>Senior technicians</t>
  </si>
  <si>
    <t>Technicians</t>
  </si>
  <si>
    <t>Group 6 CIGW</t>
  </si>
  <si>
    <t>Group 5 CIGW</t>
  </si>
  <si>
    <t>Group 4 CIGW</t>
  </si>
  <si>
    <t>Group 3 CIGW</t>
  </si>
  <si>
    <t>Group 2 CIGW</t>
  </si>
  <si>
    <t>Group 1 CIGW</t>
  </si>
  <si>
    <r>
      <rPr>
        <sz val="10"/>
        <color indexed="8"/>
        <rFont val="Times Roman"/>
      </rPr>
      <t>CIGW: Chemical</t>
    </r>
    <r>
      <rPr>
        <sz val="10"/>
        <color indexed="17"/>
        <rFont val="Times Roman"/>
      </rPr>
      <t> industry general w</t>
    </r>
    <r>
      <rPr>
        <sz val="10"/>
        <color indexed="18"/>
        <rFont val="Times Roman"/>
      </rPr>
      <t>age</t>
    </r>
    <r>
      <rPr>
        <sz val="10"/>
        <color indexed="8"/>
        <rFont val="Times Roman"/>
      </rPr>
      <t>.</t>
    </r>
  </si>
  <si>
    <t>Balance sheet economic analysis</t>
  </si>
  <si>
    <t>Non-current assets</t>
  </si>
  <si>
    <t>Working capital</t>
  </si>
  <si>
    <t>Current assets</t>
  </si>
  <si>
    <t>Current liabilities</t>
  </si>
  <si>
    <t>Resources used</t>
  </si>
  <si>
    <t>Total equity (TE)</t>
  </si>
  <si>
    <t>Net financial debt (NFD)</t>
  </si>
  <si>
    <t>Provisions and other borrowings</t>
  </si>
  <si>
    <t>Origin of funds</t>
  </si>
  <si>
    <t>Leverage ratio (NFD/TE)</t>
  </si>
  <si>
    <t>Solvency ratio (NFD/current ebitda)</t>
  </si>
  <si>
    <t>Main values</t>
  </si>
  <si>
    <t>2022</t>
  </si>
  <si>
    <t xml:space="preserve"> 2021</t>
  </si>
  <si>
    <t>Financial</t>
  </si>
  <si>
    <r>
      <rPr>
        <sz val="12"/>
        <color indexed="8"/>
        <rFont val="Times New Roman"/>
      </rPr>
      <t>Leverage ratio (≤0.5)</t>
    </r>
    <r>
      <rPr>
        <vertAlign val="superscript"/>
        <sz val="12"/>
        <color indexed="8"/>
        <rFont val="Times New Roman"/>
      </rPr>
      <t>1</t>
    </r>
  </si>
  <si>
    <r>
      <rPr>
        <sz val="12"/>
        <color indexed="8"/>
        <rFont val="Times New Roman"/>
      </rPr>
      <t>Solvency ratio (≤2)</t>
    </r>
    <r>
      <rPr>
        <vertAlign val="superscript"/>
        <sz val="12"/>
        <color indexed="8"/>
        <rFont val="Times New Roman"/>
      </rPr>
      <t>1</t>
    </r>
  </si>
  <si>
    <t>Liquidity</t>
  </si>
  <si>
    <t>Financing coverage of fixed assets</t>
  </si>
  <si>
    <t>ROCE (%)</t>
  </si>
  <si>
    <t>Average collection period (days)</t>
  </si>
  <si>
    <t>Average payment period (days)</t>
  </si>
  <si>
    <t>Operating</t>
  </si>
  <si>
    <t>Production (Thousands of tons)</t>
  </si>
  <si>
    <t>Added value (EUR Thousand)</t>
  </si>
  <si>
    <t>Productivity (EUR/person)</t>
  </si>
  <si>
    <t>Gross margin/revenue (%)</t>
  </si>
  <si>
    <t>margin of ordinary ebitda/sales (%)</t>
  </si>
  <si>
    <t>Stock market</t>
  </si>
  <si>
    <t>Share price (EUR/share)</t>
  </si>
  <si>
    <t>Capital value (EUR thousand)</t>
  </si>
  <si>
    <t>EPS (EUR)</t>
  </si>
  <si>
    <t>CFS (EUR)</t>
  </si>
  <si>
    <t>PER</t>
  </si>
  <si>
    <t>P/BV</t>
  </si>
  <si>
    <r>
      <rPr>
        <vertAlign val="superscript"/>
        <sz val="10"/>
        <color indexed="8"/>
        <rFont val="Times New Roman"/>
      </rPr>
      <t>1.</t>
    </r>
    <r>
      <rPr>
        <sz val="10"/>
        <color indexed="8"/>
        <rFont val="Times New Roman"/>
      </rPr>
      <t xml:space="preserve"> Conditions for the payment of dividends.</t>
    </r>
  </si>
  <si>
    <t>Calculation method and purpose of each indicator:</t>
  </si>
  <si>
    <t>Leverage ratio:</t>
  </si>
  <si>
    <t>- Calculation: net debt÷ total patrimony.</t>
  </si>
  <si>
    <t>-Purpose: evaluate the level of non-group financing over the Group’s equity</t>
  </si>
  <si>
    <t>Solvency ratio:</t>
  </si>
  <si>
    <t>-Calculation: net debt÷ordinary gross operating profit/loss.</t>
  </si>
  <si>
    <t>-Purpose: evaluate the capacity to repay third-party financing in number of years.</t>
  </si>
  <si>
    <t>Liquidity:</t>
  </si>
  <si>
    <t>- Calculation: current assets÷ current liabilities.</t>
  </si>
  <si>
    <t>-Purpose: evaluate the capacity to meet payment commitments in the short term.</t>
  </si>
  <si>
    <t>Funding of assets:</t>
  </si>
  <si>
    <t>- Calculation: (total equity + non-current liabilities)÷ non-current assets.</t>
  </si>
  <si>
    <t>-Purpose: to assess the degree of external financing of the Group.</t>
  </si>
  <si>
    <t>ROCE:</t>
  </si>
  <si>
    <t>- Calculation: ordinary operating profit/loss÷ resources used.</t>
  </si>
  <si>
    <t>-Purpose: measure the level of return obtained by the Group in its business over the investment made.</t>
  </si>
  <si>
    <t xml:space="preserve">
Average collection period:
-	Calculation: (average receivables in the year ÷ sales) x 365.
-	Purpose: evaluate the average of days between sales and total collections in the year.
</t>
  </si>
  <si>
    <t xml:space="preserve">Average payment period:
-	Calculation made in accordance with Law 15/2010, of July 5.
-	Purpose: evaluate the average of days between purchases and total payments in the year.
</t>
  </si>
  <si>
    <t xml:space="preserve">Production:
-	Calculation: volume of produced units.
-	Purpose: measure the number of physical units produced.
</t>
  </si>
  <si>
    <t>Added value:
-	Calculation: ordinary ebitda + personnel costs.
-	Purpose: measure the wealth generated by the Group.</t>
  </si>
  <si>
    <t>Productivity:
-	Calculation: added value ÷ number of employees.
-	Purpose: measure each employee’s contribution to the generation of the Group’s added value.</t>
  </si>
  <si>
    <t>Gross margin/revenue:
-	Calculation: (Income-consumables) ÷ revenue.
-	Purpose: evaluate the profitability of the Group’s product portfolio.</t>
  </si>
  <si>
    <t>Ordinary ebitda/sales margin:
-	Calculation: ordinary gross operating profit/loss¸ sales.
-	Purpose: measure the profitability of sales in relation to gross operating profit obtained.</t>
  </si>
  <si>
    <t>Quotation:
-	Calculation: Ercros share quoted price at year end.
-	Purpose: know the value given by the market to each Company share.</t>
  </si>
  <si>
    <t>Market capitalization:
-	Calculation: quoted price at year end ´ number of issued shares.
-	Purpose: know the value allocated by the market to the Group’s total equity.</t>
  </si>
  <si>
    <t>EPS:
-	Calculation: consolidated profit/(loss) for the year ¸ weighted average number of shares.
-	Purpose: measure the earnings corresponding to each share.</t>
  </si>
  <si>
    <t>CFS:
-	Calculation: operating cash flow ¸ number of shares.
-	Purpose: measure the generated cash flow corresponding to each share.</t>
  </si>
  <si>
    <t>PER:
-	Calculation: market capitalization ÷ profit/(loss) for the year
-	Purpose: know how many times earnings per share is included in the share value.</t>
  </si>
  <si>
    <t>P/BV:
-	Calculation: market capitalization¸ total equity.
-	Purpose: relate the Company’s value in the stock exchange to its underlying net book value.</t>
  </si>
</sst>
</file>

<file path=xl/styles.xml><?xml version="1.0" encoding="utf-8"?>
<styleSheet xmlns="http://schemas.openxmlformats.org/spreadsheetml/2006/main">
  <numFmts count="8">
    <numFmt numFmtId="0" formatCode="General"/>
    <numFmt numFmtId="59" formatCode="dd&quot;-&quot;mm&quot;-&quot;yy"/>
    <numFmt numFmtId="60" formatCode="0.0"/>
    <numFmt numFmtId="61" formatCode="#,##0.0"/>
    <numFmt numFmtId="62" formatCode="0.000"/>
    <numFmt numFmtId="63" formatCode="#,##0.000"/>
    <numFmt numFmtId="64" formatCode="0.0%"/>
    <numFmt numFmtId="65" formatCode="&quot; &quot;* #,##0.00&quot; € &quot;;&quot;-&quot;* #,##0.00&quot; € &quot;;&quot; &quot;* &quot;-&quot;??&quot; € &quot;"/>
  </numFmts>
  <fonts count="28">
    <font>
      <sz val="12"/>
      <color indexed="8"/>
      <name val="Times New Roman"/>
    </font>
    <font>
      <sz val="12"/>
      <color indexed="8"/>
      <name val="Helvetica Neue"/>
    </font>
    <font>
      <sz val="15"/>
      <color indexed="8"/>
      <name val="Times New Roman"/>
    </font>
    <font>
      <b val="1"/>
      <sz val="12"/>
      <color indexed="8"/>
      <name val="Times New Roman"/>
    </font>
    <font>
      <b val="1"/>
      <sz val="14"/>
      <color indexed="9"/>
      <name val="Times New Roman"/>
    </font>
    <font>
      <b val="1"/>
      <sz val="12"/>
      <color indexed="9"/>
      <name val="Times New Roman"/>
    </font>
    <font>
      <b val="1"/>
      <sz val="14"/>
      <color indexed="8"/>
      <name val="Times New Roman"/>
    </font>
    <font>
      <b val="1"/>
      <sz val="12"/>
      <color indexed="8"/>
      <name val="Times Roman"/>
    </font>
    <font>
      <sz val="14"/>
      <color indexed="8"/>
      <name val="Times New Roman"/>
    </font>
    <font>
      <sz val="11"/>
      <color indexed="8"/>
      <name val="Calibri"/>
    </font>
    <font>
      <b val="1"/>
      <sz val="16"/>
      <color indexed="9"/>
      <name val="Times New Roman"/>
    </font>
    <font>
      <b val="1"/>
      <sz val="12"/>
      <color indexed="13"/>
      <name val="Times New Roman"/>
    </font>
    <font>
      <sz val="12"/>
      <color indexed="13"/>
      <name val="Times New Roman"/>
    </font>
    <font>
      <i val="1"/>
      <sz val="12"/>
      <color indexed="8"/>
      <name val="Times New Roman"/>
    </font>
    <font>
      <sz val="11"/>
      <color indexed="15"/>
      <name val="Calibri"/>
    </font>
    <font>
      <sz val="10"/>
      <color indexed="8"/>
      <name val="Times New Roman"/>
    </font>
    <font>
      <sz val="12"/>
      <color indexed="8"/>
      <name val="Times Roman"/>
    </font>
    <font>
      <b val="1"/>
      <sz val="12"/>
      <color indexed="9"/>
      <name val="Times Roman"/>
    </font>
    <font>
      <sz val="12"/>
      <color indexed="13"/>
      <name val="Times Roman"/>
    </font>
    <font>
      <b val="1"/>
      <sz val="14"/>
      <color indexed="8"/>
      <name val="Times Roman"/>
    </font>
    <font>
      <sz val="10"/>
      <color indexed="8"/>
      <name val="Times Roman"/>
    </font>
    <font>
      <sz val="10"/>
      <color indexed="17"/>
      <name val="Times Roman"/>
    </font>
    <font>
      <sz val="10"/>
      <color indexed="18"/>
      <name val="Times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  <font>
      <b val="1"/>
      <vertAlign val="superscript"/>
      <sz val="10"/>
      <color indexed="8"/>
      <name val="Times New Roman"/>
    </font>
    <font>
      <b val="1"/>
      <sz val="10"/>
      <color indexed="8"/>
      <name val="Times New Roman"/>
    </font>
    <font>
      <sz val="10"/>
      <color indexed="8"/>
      <name val="Symbo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8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4" fontId="3" fillId="2" borderId="2" applyNumberFormat="1" applyFont="1" applyFill="1" applyBorder="1" applyAlignment="1" applyProtection="0">
      <alignment vertical="center"/>
    </xf>
    <xf numFmtId="0" fontId="3" fillId="2" borderId="2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center"/>
    </xf>
    <xf numFmtId="0" fontId="3" fillId="2" borderId="4" applyNumberFormat="0" applyFont="1" applyFill="1" applyBorder="1" applyAlignment="1" applyProtection="0">
      <alignment vertical="center"/>
    </xf>
    <xf numFmtId="49" fontId="4" fillId="3" borderId="5" applyNumberFormat="1" applyFont="1" applyFill="1" applyBorder="1" applyAlignment="1" applyProtection="0">
      <alignment horizontal="center" vertical="center"/>
    </xf>
    <xf numFmtId="0" fontId="4" fillId="3" borderId="5" applyNumberFormat="0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center"/>
    </xf>
    <xf numFmtId="0" fontId="3" fillId="2" borderId="5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center"/>
    </xf>
    <xf numFmtId="49" fontId="3" fillId="2" borderId="5" applyNumberFormat="1" applyFont="1" applyFill="1" applyBorder="1" applyAlignment="1" applyProtection="0">
      <alignment vertical="center"/>
    </xf>
    <xf numFmtId="0" fontId="3" fillId="2" borderId="5" applyNumberFormat="0" applyFont="1" applyFill="1" applyBorder="1" applyAlignment="1" applyProtection="0">
      <alignment vertical="center"/>
    </xf>
    <xf numFmtId="49" fontId="5" fillId="3" borderId="5" applyNumberFormat="1" applyFont="1" applyFill="1" applyBorder="1" applyAlignment="1" applyProtection="0">
      <alignment horizontal="center" vertical="center" wrapText="1"/>
    </xf>
    <xf numFmtId="59" fontId="3" fillId="2" borderId="5" applyNumberFormat="1" applyFont="1" applyFill="1" applyBorder="1" applyAlignment="1" applyProtection="0">
      <alignment horizontal="center" vertical="center" wrapText="1"/>
    </xf>
    <xf numFmtId="59" fontId="5" fillId="2" borderId="5" applyNumberFormat="1" applyFont="1" applyFill="1" applyBorder="1" applyAlignment="1" applyProtection="0">
      <alignment horizontal="center" vertical="center" wrapText="1"/>
    </xf>
    <xf numFmtId="49" fontId="3" fillId="4" borderId="5" applyNumberFormat="1" applyFont="1" applyFill="1" applyBorder="1" applyAlignment="1" applyProtection="0">
      <alignment vertical="center"/>
    </xf>
    <xf numFmtId="3" fontId="3" fillId="4" borderId="5" applyNumberFormat="1" applyFont="1" applyFill="1" applyBorder="1" applyAlignment="1" applyProtection="0">
      <alignment vertical="center"/>
    </xf>
    <xf numFmtId="3" fontId="3" fillId="2" borderId="5" applyNumberFormat="1" applyFont="1" applyFill="1" applyBorder="1" applyAlignment="1" applyProtection="0">
      <alignment vertical="center"/>
    </xf>
    <xf numFmtId="60" fontId="3" fillId="4" borderId="5" applyNumberFormat="1" applyFont="1" applyFill="1" applyBorder="1" applyAlignment="1" applyProtection="0">
      <alignment horizontal="right" vertical="center"/>
    </xf>
    <xf numFmtId="60" fontId="3" fillId="2" borderId="5" applyNumberFormat="1" applyFont="1" applyFill="1" applyBorder="1" applyAlignment="1" applyProtection="0">
      <alignment horizontal="right" vertical="center"/>
    </xf>
    <xf numFmtId="49" fontId="0" fillId="2" borderId="5" applyNumberFormat="1" applyFont="1" applyFill="1" applyBorder="1" applyAlignment="1" applyProtection="0">
      <alignment horizontal="left" vertical="center"/>
    </xf>
    <xf numFmtId="3" fontId="0" fillId="2" borderId="5" applyNumberFormat="1" applyFont="1" applyFill="1" applyBorder="1" applyAlignment="1" applyProtection="0">
      <alignment horizontal="right" vertical="center" wrapText="1"/>
    </xf>
    <xf numFmtId="3" fontId="0" fillId="2" borderId="5" applyNumberFormat="1" applyFont="1" applyFill="1" applyBorder="1" applyAlignment="1" applyProtection="0">
      <alignment vertical="center"/>
    </xf>
    <xf numFmtId="60" fontId="0" fillId="2" borderId="5" applyNumberFormat="1" applyFont="1" applyFill="1" applyBorder="1" applyAlignment="1" applyProtection="0">
      <alignment horizontal="right" vertical="center"/>
    </xf>
    <xf numFmtId="49" fontId="0" fillId="2" borderId="5" applyNumberFormat="1" applyFont="1" applyFill="1" applyBorder="1" applyAlignment="1" applyProtection="0">
      <alignment vertical="center"/>
    </xf>
    <xf numFmtId="3" fontId="0" fillId="2" borderId="5" applyNumberFormat="1" applyFont="1" applyFill="1" applyBorder="1" applyAlignment="1" applyProtection="0">
      <alignment horizontal="right" vertical="center"/>
    </xf>
    <xf numFmtId="4" fontId="0" fillId="2" borderId="5" applyNumberFormat="1" applyFont="1" applyFill="1" applyBorder="1" applyAlignment="1" applyProtection="0">
      <alignment vertical="center"/>
    </xf>
    <xf numFmtId="0" fontId="0" fillId="2" borderId="5" applyNumberFormat="1" applyFont="1" applyFill="1" applyBorder="1" applyAlignment="1" applyProtection="0">
      <alignment horizontal="right" vertical="center" wrapText="1"/>
    </xf>
    <xf numFmtId="61" fontId="0" fillId="2" borderId="5" applyNumberFormat="1" applyFont="1" applyFill="1" applyBorder="1" applyAlignment="1" applyProtection="0">
      <alignment horizontal="right" vertical="center"/>
    </xf>
    <xf numFmtId="49" fontId="6" fillId="4" borderId="5" applyNumberFormat="1" applyFont="1" applyFill="1" applyBorder="1" applyAlignment="1" applyProtection="0">
      <alignment vertical="center"/>
    </xf>
    <xf numFmtId="0" fontId="6" fillId="2" borderId="5" applyNumberFormat="0" applyFont="1" applyFill="1" applyBorder="1" applyAlignment="1" applyProtection="0">
      <alignment vertical="center"/>
    </xf>
    <xf numFmtId="3" fontId="6" fillId="4" borderId="5" applyNumberFormat="1" applyFont="1" applyFill="1" applyBorder="1" applyAlignment="1" applyProtection="0">
      <alignment vertical="center"/>
    </xf>
    <xf numFmtId="3" fontId="6" fillId="2" borderId="5" applyNumberFormat="1" applyFont="1" applyFill="1" applyBorder="1" applyAlignment="1" applyProtection="0">
      <alignment vertical="center"/>
    </xf>
    <xf numFmtId="61" fontId="7" fillId="4" borderId="5" applyNumberFormat="1" applyFont="1" applyFill="1" applyBorder="1" applyAlignment="1" applyProtection="0">
      <alignment horizontal="right" vertical="center"/>
    </xf>
    <xf numFmtId="49" fontId="7" fillId="4" borderId="5" applyNumberFormat="1" applyFont="1" applyFill="1" applyBorder="1" applyAlignment="1" applyProtection="0">
      <alignment vertical="center"/>
    </xf>
    <xf numFmtId="0" fontId="7" fillId="2" borderId="5" applyNumberFormat="0" applyFont="1" applyFill="1" applyBorder="1" applyAlignment="1" applyProtection="0">
      <alignment vertical="center"/>
    </xf>
    <xf numFmtId="62" fontId="7" fillId="4" borderId="5" applyNumberFormat="1" applyFont="1" applyFill="1" applyBorder="1" applyAlignment="1" applyProtection="0">
      <alignment vertical="center"/>
    </xf>
    <xf numFmtId="62" fontId="7" fillId="2" borderId="5" applyNumberFormat="1" applyFont="1" applyFill="1" applyBorder="1" applyAlignment="1" applyProtection="0">
      <alignment vertical="center"/>
    </xf>
    <xf numFmtId="63" fontId="7" fillId="4" borderId="5" applyNumberFormat="1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vertical="center"/>
    </xf>
    <xf numFmtId="0" fontId="0" fillId="2" borderId="9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49" fontId="4" fillId="3" borderId="5" applyNumberFormat="1" applyFont="1" applyFill="1" applyBorder="1" applyAlignment="1" applyProtection="0">
      <alignment horizontal="center" vertical="center" wrapText="1"/>
    </xf>
    <xf numFmtId="59" fontId="4" fillId="3" borderId="5" applyNumberFormat="1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horizontal="center" vertical="center"/>
    </xf>
    <xf numFmtId="59" fontId="4" fillId="2" borderId="5" applyNumberFormat="1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vertical="center" wrapText="1"/>
    </xf>
    <xf numFmtId="0" fontId="3" fillId="2" borderId="5" applyNumberFormat="0" applyFont="1" applyFill="1" applyBorder="1" applyAlignment="1" applyProtection="0">
      <alignment horizontal="left" vertical="center" wrapText="1"/>
    </xf>
    <xf numFmtId="0" fontId="5" fillId="3" borderId="5" applyNumberFormat="1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horizontal="right" vertical="center" wrapText="1"/>
    </xf>
    <xf numFmtId="0" fontId="0" fillId="2" borderId="5" applyNumberFormat="0" applyFont="1" applyFill="1" applyBorder="1" applyAlignment="1" applyProtection="0">
      <alignment horizontal="right" vertical="center"/>
    </xf>
    <xf numFmtId="49" fontId="0" fillId="2" borderId="5" applyNumberFormat="1" applyFont="1" applyFill="1" applyBorder="1" applyAlignment="1" applyProtection="0">
      <alignment horizontal="left" vertical="center" wrapText="1"/>
    </xf>
    <xf numFmtId="0" fontId="0" fillId="2" borderId="5" applyNumberFormat="0" applyFont="1" applyFill="1" applyBorder="1" applyAlignment="1" applyProtection="0">
      <alignment horizontal="left" vertical="center" wrapText="1"/>
    </xf>
    <xf numFmtId="49" fontId="0" fillId="2" borderId="5" applyNumberFormat="1" applyFont="1" applyFill="1" applyBorder="1" applyAlignment="1" applyProtection="0">
      <alignment horizontal="right" vertical="center"/>
    </xf>
    <xf numFmtId="3" fontId="3" fillId="4" borderId="5" applyNumberFormat="1" applyFont="1" applyFill="1" applyBorder="1" applyAlignment="1" applyProtection="0">
      <alignment horizontal="right" vertical="center" wrapText="1"/>
    </xf>
    <xf numFmtId="3" fontId="3" fillId="4" borderId="5" applyNumberFormat="1" applyFont="1" applyFill="1" applyBorder="1" applyAlignment="1" applyProtection="0">
      <alignment horizontal="right" vertical="center"/>
    </xf>
    <xf numFmtId="0" fontId="3" fillId="2" borderId="5" applyNumberFormat="0" applyFont="1" applyFill="1" applyBorder="1" applyAlignment="1" applyProtection="0">
      <alignment horizontal="right" vertical="center" wrapText="1"/>
    </xf>
    <xf numFmtId="0" fontId="3" fillId="2" borderId="5" applyNumberFormat="0" applyFont="1" applyFill="1" applyBorder="1" applyAlignment="1" applyProtection="0">
      <alignment horizontal="right" vertical="center"/>
    </xf>
    <xf numFmtId="49" fontId="3" fillId="4" borderId="5" applyNumberFormat="1" applyFont="1" applyFill="1" applyBorder="1" applyAlignment="1" applyProtection="0">
      <alignment horizontal="right" vertical="center"/>
    </xf>
    <xf numFmtId="1" fontId="0" fillId="2" borderId="5" applyNumberFormat="1" applyFont="1" applyFill="1" applyBorder="1" applyAlignment="1" applyProtection="0">
      <alignment horizontal="right" vertical="center"/>
    </xf>
    <xf numFmtId="3" fontId="6" fillId="4" borderId="5" applyNumberFormat="1" applyFont="1" applyFill="1" applyBorder="1" applyAlignment="1" applyProtection="0">
      <alignment horizontal="right" vertical="center" wrapText="1"/>
    </xf>
    <xf numFmtId="60" fontId="6" fillId="4" borderId="5" applyNumberFormat="1" applyFont="1" applyFill="1" applyBorder="1" applyAlignment="1" applyProtection="0">
      <alignment horizontal="right" vertical="center"/>
    </xf>
    <xf numFmtId="0" fontId="6" fillId="2" borderId="5" applyNumberFormat="0" applyFont="1" applyFill="1" applyBorder="1" applyAlignment="1" applyProtection="0">
      <alignment horizontal="left" vertical="center" wrapText="1"/>
    </xf>
    <xf numFmtId="0" fontId="6" fillId="2" borderId="5" applyNumberFormat="0" applyFont="1" applyFill="1" applyBorder="1" applyAlignment="1" applyProtection="0">
      <alignment horizontal="right" vertical="center" wrapText="1"/>
    </xf>
    <xf numFmtId="0" fontId="8" fillId="2" borderId="5" applyNumberFormat="0" applyFont="1" applyFill="1" applyBorder="1" applyAlignment="1" applyProtection="0">
      <alignment horizontal="right" vertical="center"/>
    </xf>
    <xf numFmtId="3" fontId="3" fillId="2" borderId="5" applyNumberFormat="1" applyFont="1" applyFill="1" applyBorder="1" applyAlignment="1" applyProtection="0">
      <alignment horizontal="right" vertical="center" wrapText="1"/>
    </xf>
    <xf numFmtId="3" fontId="3" fillId="2" borderId="5" applyNumberFormat="1" applyFont="1" applyFill="1" applyBorder="1" applyAlignment="1" applyProtection="0">
      <alignment horizontal="right" vertical="center"/>
    </xf>
    <xf numFmtId="64" fontId="3" fillId="4" borderId="5" applyNumberFormat="1" applyFont="1" applyFill="1" applyBorder="1" applyAlignment="1" applyProtection="0">
      <alignment horizontal="right" vertical="center"/>
    </xf>
    <xf numFmtId="10" fontId="3" fillId="2" borderId="5" applyNumberFormat="1" applyFont="1" applyFill="1" applyBorder="1" applyAlignment="1" applyProtection="0">
      <alignment horizontal="right" vertical="center"/>
    </xf>
    <xf numFmtId="4" fontId="0" fillId="2" borderId="5" applyNumberFormat="1" applyFont="1" applyFill="1" applyBorder="1" applyAlignment="1" applyProtection="0">
      <alignment horizontal="right" vertical="center"/>
    </xf>
    <xf numFmtId="0" fontId="9" fillId="2" borderId="5" applyNumberFormat="0" applyFont="1" applyFill="1" applyBorder="1" applyAlignment="1" applyProtection="0">
      <alignment vertical="center" wrapText="1"/>
    </xf>
    <xf numFmtId="0" fontId="9" fillId="2" borderId="5" applyNumberFormat="0" applyFont="1" applyFill="1" applyBorder="1" applyAlignment="1" applyProtection="0">
      <alignment horizontal="right" vertical="center" wrapText="1"/>
    </xf>
    <xf numFmtId="49" fontId="0" fillId="2" borderId="11" applyNumberFormat="1" applyFont="1" applyFill="1" applyBorder="1" applyAlignment="1" applyProtection="0">
      <alignment horizontal="left" vertical="center" wrapText="1"/>
    </xf>
    <xf numFmtId="0" fontId="0" fillId="2" borderId="11" applyNumberFormat="0" applyFont="1" applyFill="1" applyBorder="1" applyAlignment="1" applyProtection="0">
      <alignment horizontal="left" vertical="center" wrapText="1"/>
    </xf>
    <xf numFmtId="3" fontId="0" fillId="2" borderId="11" applyNumberFormat="1" applyFont="1" applyFill="1" applyBorder="1" applyAlignment="1" applyProtection="0">
      <alignment horizontal="right" vertical="center" wrapText="1"/>
    </xf>
    <xf numFmtId="60" fontId="0" fillId="2" borderId="11" applyNumberFormat="1" applyFont="1" applyFill="1" applyBorder="1" applyAlignment="1" applyProtection="0">
      <alignment horizontal="right" vertical="center"/>
    </xf>
    <xf numFmtId="0" fontId="9" fillId="2" borderId="11" applyNumberFormat="0" applyFont="1" applyFill="1" applyBorder="1" applyAlignment="1" applyProtection="0">
      <alignment vertical="center" wrapText="1"/>
    </xf>
    <xf numFmtId="0" fontId="9" fillId="2" borderId="11" applyNumberFormat="0" applyFont="1" applyFill="1" applyBorder="1" applyAlignment="1" applyProtection="0">
      <alignment horizontal="right" vertical="center" wrapText="1"/>
    </xf>
    <xf numFmtId="4" fontId="3" fillId="2" borderId="11" applyNumberFormat="1" applyFont="1" applyFill="1" applyBorder="1" applyAlignment="1" applyProtection="0">
      <alignment horizontal="right" vertical="center"/>
    </xf>
    <xf numFmtId="61" fontId="0" fillId="2" borderId="11" applyNumberFormat="1" applyFont="1" applyFill="1" applyBorder="1" applyAlignment="1" applyProtection="0">
      <alignment horizontal="right" vertical="center"/>
    </xf>
    <xf numFmtId="0" fontId="0" fillId="2" borderId="12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10" fillId="3" borderId="5" applyNumberFormat="1" applyFont="1" applyFill="1" applyBorder="1" applyAlignment="1" applyProtection="0">
      <alignment horizontal="center" vertical="center"/>
    </xf>
    <xf numFmtId="0" fontId="10" fillId="3" borderId="5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horizontal="center" vertical="center" wrapText="1"/>
    </xf>
    <xf numFmtId="0" fontId="11" fillId="2" borderId="5" applyNumberFormat="0" applyFont="1" applyFill="1" applyBorder="1" applyAlignment="1" applyProtection="0">
      <alignment horizontal="center" vertical="center" wrapText="1"/>
    </xf>
    <xf numFmtId="49" fontId="3" fillId="5" borderId="5" applyNumberFormat="1" applyFont="1" applyFill="1" applyBorder="1" applyAlignment="1" applyProtection="0">
      <alignment vertical="center"/>
    </xf>
    <xf numFmtId="3" fontId="3" fillId="5" borderId="5" applyNumberFormat="1" applyFont="1" applyFill="1" applyBorder="1" applyAlignment="1" applyProtection="0">
      <alignment vertical="center"/>
    </xf>
    <xf numFmtId="60" fontId="3" fillId="5" borderId="5" applyNumberFormat="1" applyFont="1" applyFill="1" applyBorder="1" applyAlignment="1" applyProtection="0">
      <alignment horizontal="right" vertical="center"/>
    </xf>
    <xf numFmtId="64" fontId="3" fillId="2" borderId="5" applyNumberFormat="1" applyFont="1" applyFill="1" applyBorder="1" applyAlignment="1" applyProtection="0">
      <alignment vertical="center"/>
    </xf>
    <xf numFmtId="64" fontId="0" fillId="2" borderId="5" applyNumberFormat="1" applyFont="1" applyFill="1" applyBorder="1" applyAlignment="1" applyProtection="0">
      <alignment vertical="center"/>
    </xf>
    <xf numFmtId="49" fontId="6" fillId="5" borderId="5" applyNumberFormat="1" applyFont="1" applyFill="1" applyBorder="1" applyAlignment="1" applyProtection="0">
      <alignment vertical="center"/>
    </xf>
    <xf numFmtId="3" fontId="6" fillId="5" borderId="5" applyNumberFormat="1" applyFont="1" applyFill="1" applyBorder="1" applyAlignment="1" applyProtection="0">
      <alignment vertical="center"/>
    </xf>
    <xf numFmtId="60" fontId="6" fillId="5" borderId="5" applyNumberFormat="1" applyFont="1" applyFill="1" applyBorder="1" applyAlignment="1" applyProtection="0">
      <alignment horizontal="right" vertical="center"/>
    </xf>
    <xf numFmtId="64" fontId="6" fillId="2" borderId="5" applyNumberFormat="1" applyFont="1" applyFill="1" applyBorder="1" applyAlignment="1" applyProtection="0">
      <alignment vertical="center"/>
    </xf>
    <xf numFmtId="3" fontId="3" fillId="2" borderId="5" applyNumberFormat="1" applyFont="1" applyFill="1" applyBorder="1" applyAlignment="1" applyProtection="0">
      <alignment horizontal="right" vertical="center" readingOrder="2"/>
    </xf>
    <xf numFmtId="64" fontId="0" fillId="2" borderId="6" applyNumberFormat="1" applyFont="1" applyFill="1" applyBorder="1" applyAlignment="1" applyProtection="0">
      <alignment vertical="center"/>
    </xf>
    <xf numFmtId="64" fontId="3" fillId="2" borderId="5" applyNumberFormat="1" applyFont="1" applyFill="1" applyBorder="1" applyAlignment="1" applyProtection="0">
      <alignment horizontal="right" vertical="center"/>
    </xf>
    <xf numFmtId="9" fontId="0" fillId="2" borderId="5" applyNumberFormat="1" applyFont="1" applyFill="1" applyBorder="1" applyAlignment="1" applyProtection="0">
      <alignment vertical="center"/>
    </xf>
    <xf numFmtId="2" fontId="0" fillId="2" borderId="5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top"/>
    </xf>
    <xf numFmtId="0" fontId="0" fillId="2" borderId="2" applyNumberFormat="0" applyFont="1" applyFill="1" applyBorder="1" applyAlignment="1" applyProtection="0">
      <alignment vertical="top"/>
    </xf>
    <xf numFmtId="0" fontId="0" fillId="2" borderId="3" applyNumberFormat="0" applyFont="1" applyFill="1" applyBorder="1" applyAlignment="1" applyProtection="0">
      <alignment vertical="top"/>
    </xf>
    <xf numFmtId="0" fontId="0" fillId="2" borderId="4" applyNumberFormat="0" applyFont="1" applyFill="1" applyBorder="1" applyAlignment="1" applyProtection="0">
      <alignment vertical="top"/>
    </xf>
    <xf numFmtId="0" fontId="0" fillId="2" borderId="5" applyNumberFormat="0" applyFont="1" applyFill="1" applyBorder="1" applyAlignment="1" applyProtection="0">
      <alignment vertical="top"/>
    </xf>
    <xf numFmtId="0" fontId="0" fillId="2" borderId="6" applyNumberFormat="0" applyFont="1" applyFill="1" applyBorder="1" applyAlignment="1" applyProtection="0">
      <alignment vertical="top"/>
    </xf>
    <xf numFmtId="0" fontId="3" fillId="2" borderId="5" applyNumberFormat="0" applyFont="1" applyFill="1" applyBorder="1" applyAlignment="1" applyProtection="0">
      <alignment vertical="top"/>
    </xf>
    <xf numFmtId="49" fontId="5" fillId="3" borderId="5" applyNumberFormat="1" applyFont="1" applyFill="1" applyBorder="1" applyAlignment="1" applyProtection="0">
      <alignment horizontal="center" vertical="center"/>
    </xf>
    <xf numFmtId="0" fontId="5" fillId="3" borderId="5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top"/>
    </xf>
    <xf numFmtId="0" fontId="0" fillId="2" borderId="5" applyNumberFormat="0" applyFont="1" applyFill="1" applyBorder="1" applyAlignment="1" applyProtection="0">
      <alignment horizontal="center" vertical="top"/>
    </xf>
    <xf numFmtId="0" fontId="5" fillId="3" borderId="5" applyNumberFormat="1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horizontal="center" vertical="top"/>
    </xf>
    <xf numFmtId="0" fontId="3" fillId="2" borderId="6" applyNumberFormat="0" applyFont="1" applyFill="1" applyBorder="1" applyAlignment="1" applyProtection="0">
      <alignment horizontal="center" vertical="top"/>
    </xf>
    <xf numFmtId="0" fontId="5" fillId="2" borderId="5" applyNumberFormat="0" applyFont="1" applyFill="1" applyBorder="1" applyAlignment="1" applyProtection="0">
      <alignment horizontal="center" vertical="center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3" fillId="2" borderId="6" applyNumberFormat="0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49" fontId="0" fillId="2" borderId="5" applyNumberFormat="1" applyFont="1" applyFill="1" applyBorder="1" applyAlignment="1" applyProtection="0">
      <alignment vertical="top"/>
    </xf>
    <xf numFmtId="3" fontId="0" fillId="2" borderId="5" applyNumberFormat="1" applyFont="1" applyFill="1" applyBorder="1" applyAlignment="1" applyProtection="0">
      <alignment horizontal="right" vertical="top"/>
    </xf>
    <xf numFmtId="60" fontId="0" fillId="2" borderId="5" applyNumberFormat="1" applyFont="1" applyFill="1" applyBorder="1" applyAlignment="1" applyProtection="0">
      <alignment horizontal="right" vertical="top"/>
    </xf>
    <xf numFmtId="64" fontId="0" fillId="2" borderId="5" applyNumberFormat="1" applyFont="1" applyFill="1" applyBorder="1" applyAlignment="1" applyProtection="0">
      <alignment vertical="top"/>
    </xf>
    <xf numFmtId="64" fontId="0" fillId="2" borderId="5" applyNumberFormat="1" applyFont="1" applyFill="1" applyBorder="1" applyAlignment="1" applyProtection="0">
      <alignment horizontal="right" vertical="top"/>
    </xf>
    <xf numFmtId="0" fontId="0" fillId="2" borderId="5" applyNumberFormat="0" applyFont="1" applyFill="1" applyBorder="1" applyAlignment="1" applyProtection="0">
      <alignment horizontal="right" vertical="top"/>
    </xf>
    <xf numFmtId="3" fontId="0" fillId="2" borderId="5" applyNumberFormat="1" applyFont="1" applyFill="1" applyBorder="1" applyAlignment="1" applyProtection="0">
      <alignment vertical="top"/>
    </xf>
    <xf numFmtId="3" fontId="0" fillId="2" borderId="6" applyNumberFormat="1" applyFont="1" applyFill="1" applyBorder="1" applyAlignment="1" applyProtection="0">
      <alignment vertical="top"/>
    </xf>
    <xf numFmtId="0" fontId="0" fillId="2" borderId="5" applyNumberFormat="1" applyFont="1" applyFill="1" applyBorder="1" applyAlignment="1" applyProtection="0">
      <alignment horizontal="right" vertical="top"/>
    </xf>
    <xf numFmtId="2" fontId="0" fillId="2" borderId="5" applyNumberFormat="1" applyFont="1" applyFill="1" applyBorder="1" applyAlignment="1" applyProtection="0">
      <alignment horizontal="right" vertical="top"/>
    </xf>
    <xf numFmtId="49" fontId="6" fillId="5" borderId="5" applyNumberFormat="1" applyFont="1" applyFill="1" applyBorder="1" applyAlignment="1" applyProtection="0">
      <alignment vertical="top"/>
    </xf>
    <xf numFmtId="0" fontId="3" fillId="5" borderId="5" applyNumberFormat="0" applyFont="1" applyFill="1" applyBorder="1" applyAlignment="1" applyProtection="0">
      <alignment vertical="top"/>
    </xf>
    <xf numFmtId="3" fontId="3" fillId="5" borderId="5" applyNumberFormat="1" applyFont="1" applyFill="1" applyBorder="1" applyAlignment="1" applyProtection="0">
      <alignment horizontal="right" vertical="top"/>
    </xf>
    <xf numFmtId="61" fontId="3" fillId="5" borderId="5" applyNumberFormat="1" applyFont="1" applyFill="1" applyBorder="1" applyAlignment="1" applyProtection="0">
      <alignment horizontal="right" vertical="top"/>
    </xf>
    <xf numFmtId="64" fontId="3" fillId="2" borderId="5" applyNumberFormat="1" applyFont="1" applyFill="1" applyBorder="1" applyAlignment="1" applyProtection="0">
      <alignment vertical="top"/>
    </xf>
    <xf numFmtId="60" fontId="3" fillId="5" borderId="5" applyNumberFormat="1" applyFont="1" applyFill="1" applyBorder="1" applyAlignment="1" applyProtection="0">
      <alignment horizontal="right" vertical="top"/>
    </xf>
    <xf numFmtId="64" fontId="3" fillId="2" borderId="5" applyNumberFormat="1" applyFont="1" applyFill="1" applyBorder="1" applyAlignment="1" applyProtection="0">
      <alignment horizontal="right" vertical="top"/>
    </xf>
    <xf numFmtId="3" fontId="3" fillId="2" borderId="5" applyNumberFormat="1" applyFont="1" applyFill="1" applyBorder="1" applyAlignment="1" applyProtection="0">
      <alignment horizontal="right" vertical="top"/>
    </xf>
    <xf numFmtId="3" fontId="3" fillId="2" borderId="5" applyNumberFormat="1" applyFont="1" applyFill="1" applyBorder="1" applyAlignment="1" applyProtection="0">
      <alignment vertical="top"/>
    </xf>
    <xf numFmtId="3" fontId="3" fillId="2" borderId="6" applyNumberFormat="1" applyFont="1" applyFill="1" applyBorder="1" applyAlignment="1" applyProtection="0">
      <alignment vertical="top"/>
    </xf>
    <xf numFmtId="60" fontId="12" fillId="2" borderId="5" applyNumberFormat="1" applyFont="1" applyFill="1" applyBorder="1" applyAlignment="1" applyProtection="0">
      <alignment vertical="top"/>
    </xf>
    <xf numFmtId="3" fontId="12" fillId="2" borderId="5" applyNumberFormat="1" applyFont="1" applyFill="1" applyBorder="1" applyAlignment="1" applyProtection="0">
      <alignment vertical="top"/>
    </xf>
    <xf numFmtId="49" fontId="3" fillId="2" borderId="5" applyNumberFormat="1" applyFont="1" applyFill="1" applyBorder="1" applyAlignment="1" applyProtection="0">
      <alignment vertical="top"/>
    </xf>
    <xf numFmtId="49" fontId="4" fillId="3" borderId="5" applyNumberFormat="1" applyFont="1" applyFill="1" applyBorder="1" applyAlignment="1" applyProtection="0">
      <alignment horizontal="center" vertical="top"/>
    </xf>
    <xf numFmtId="0" fontId="4" fillId="3" borderId="5" applyNumberFormat="0" applyFont="1" applyFill="1" applyBorder="1" applyAlignment="1" applyProtection="0">
      <alignment horizontal="center" vertical="top"/>
    </xf>
    <xf numFmtId="60" fontId="0" fillId="2" borderId="5" applyNumberFormat="1" applyFont="1" applyFill="1" applyBorder="1" applyAlignment="1" applyProtection="0">
      <alignment vertical="top"/>
    </xf>
    <xf numFmtId="49" fontId="5" fillId="3" borderId="5" applyNumberFormat="1" applyFont="1" applyFill="1" applyBorder="1" applyAlignment="1" applyProtection="0">
      <alignment horizontal="center" vertical="top" wrapText="1"/>
    </xf>
    <xf numFmtId="65" fontId="0" fillId="2" borderId="5" applyNumberFormat="1" applyFont="1" applyFill="1" applyBorder="1" applyAlignment="1" applyProtection="0">
      <alignment vertical="top"/>
    </xf>
    <xf numFmtId="62" fontId="0" fillId="2" borderId="5" applyNumberFormat="1" applyFont="1" applyFill="1" applyBorder="1" applyAlignment="1" applyProtection="0">
      <alignment vertical="top"/>
    </xf>
    <xf numFmtId="4" fontId="0" fillId="2" borderId="5" applyNumberFormat="1" applyFont="1" applyFill="1" applyBorder="1" applyAlignment="1" applyProtection="0">
      <alignment vertical="top"/>
    </xf>
    <xf numFmtId="49" fontId="0" fillId="2" borderId="11" applyNumberFormat="1" applyFont="1" applyFill="1" applyBorder="1" applyAlignment="1" applyProtection="0">
      <alignment vertical="top"/>
    </xf>
    <xf numFmtId="0" fontId="0" fillId="2" borderId="11" applyNumberFormat="0" applyFont="1" applyFill="1" applyBorder="1" applyAlignment="1" applyProtection="0">
      <alignment vertical="top"/>
    </xf>
    <xf numFmtId="62" fontId="0" fillId="2" borderId="11" applyNumberFormat="1" applyFont="1" applyFill="1" applyBorder="1" applyAlignment="1" applyProtection="0">
      <alignment vertical="top"/>
    </xf>
    <xf numFmtId="60" fontId="0" fillId="2" borderId="11" applyNumberFormat="1" applyFont="1" applyFill="1" applyBorder="1" applyAlignment="1" applyProtection="0">
      <alignment vertical="top"/>
    </xf>
    <xf numFmtId="0" fontId="0" fillId="2" borderId="12" applyNumberFormat="0" applyFont="1" applyFill="1" applyBorder="1" applyAlignment="1" applyProtection="0">
      <alignment vertical="top"/>
    </xf>
    <xf numFmtId="0" fontId="13" fillId="2" borderId="5" applyNumberFormat="0" applyFont="1" applyFill="1" applyBorder="1" applyAlignment="1" applyProtection="0">
      <alignment vertical="top"/>
    </xf>
    <xf numFmtId="62" fontId="13" fillId="2" borderId="5" applyNumberFormat="1" applyFont="1" applyFill="1" applyBorder="1" applyAlignment="1" applyProtection="0">
      <alignment vertical="top"/>
    </xf>
    <xf numFmtId="0" fontId="0" fillId="2" borderId="7" applyNumberFormat="0" applyFont="1" applyFill="1" applyBorder="1" applyAlignment="1" applyProtection="0">
      <alignment vertical="top"/>
    </xf>
    <xf numFmtId="0" fontId="0" fillId="2" borderId="8" applyNumberFormat="0" applyFont="1" applyFill="1" applyBorder="1" applyAlignment="1" applyProtection="0">
      <alignment vertical="top"/>
    </xf>
    <xf numFmtId="64" fontId="0" fillId="2" borderId="8" applyNumberFormat="1" applyFont="1" applyFill="1" applyBorder="1" applyAlignment="1" applyProtection="0">
      <alignment vertical="top"/>
    </xf>
    <xf numFmtId="0" fontId="0" fillId="2" borderId="9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0" fontId="4" fillId="2" borderId="5" applyNumberFormat="0" applyFont="1" applyFill="1" applyBorder="1" applyAlignment="1" applyProtection="0">
      <alignment horizontal="center" vertical="center"/>
    </xf>
    <xf numFmtId="60" fontId="3" fillId="5" borderId="5" applyNumberFormat="1" applyFont="1" applyFill="1" applyBorder="1" applyAlignment="1" applyProtection="0">
      <alignment vertical="center"/>
    </xf>
    <xf numFmtId="49" fontId="3" fillId="2" borderId="5" applyNumberFormat="1" applyFont="1" applyFill="1" applyBorder="1" applyAlignment="1" applyProtection="0">
      <alignment horizontal="left" vertical="center"/>
    </xf>
    <xf numFmtId="0" fontId="0" fillId="2" borderId="5" applyNumberFormat="0" applyFont="1" applyFill="1" applyBorder="1" applyAlignment="1" applyProtection="0">
      <alignment horizontal="left" vertical="center"/>
    </xf>
    <xf numFmtId="60" fontId="3" fillId="2" borderId="5" applyNumberFormat="1" applyFont="1" applyFill="1" applyBorder="1" applyAlignment="1" applyProtection="0">
      <alignment vertical="center"/>
    </xf>
    <xf numFmtId="64" fontId="0" fillId="2" borderId="5" applyNumberFormat="1" applyFont="1" applyFill="1" applyBorder="1" applyAlignment="1" applyProtection="0">
      <alignment horizontal="right" vertical="center"/>
    </xf>
    <xf numFmtId="2" fontId="0" fillId="2" borderId="5" applyNumberFormat="1" applyFont="1" applyFill="1" applyBorder="1" applyAlignment="1" applyProtection="0">
      <alignment horizontal="right" vertical="center"/>
    </xf>
    <xf numFmtId="60" fontId="0" fillId="2" borderId="5" applyNumberFormat="1" applyFont="1" applyFill="1" applyBorder="1" applyAlignment="1" applyProtection="0">
      <alignment vertical="center"/>
    </xf>
    <xf numFmtId="60" fontId="6" fillId="5" borderId="5" applyNumberFormat="1" applyFont="1" applyFill="1" applyBorder="1" applyAlignment="1" applyProtection="0">
      <alignment vertical="center"/>
    </xf>
    <xf numFmtId="64" fontId="8" fillId="2" borderId="5" applyNumberFormat="1" applyFont="1" applyFill="1" applyBorder="1" applyAlignment="1" applyProtection="0">
      <alignment horizontal="right" vertical="center"/>
    </xf>
    <xf numFmtId="64" fontId="3" fillId="5" borderId="5" applyNumberFormat="1" applyFont="1" applyFill="1" applyBorder="1" applyAlignment="1" applyProtection="0">
      <alignment vertical="center"/>
    </xf>
    <xf numFmtId="64" fontId="3" fillId="2" borderId="5" applyNumberFormat="1" applyFont="1" applyFill="1" applyBorder="1" applyAlignment="1" applyProtection="0">
      <alignment horizontal="right" vertical="center" wrapText="1"/>
    </xf>
    <xf numFmtId="0" fontId="14" fillId="2" borderId="5" applyNumberFormat="0" applyFont="1" applyFill="1" applyBorder="1" applyAlignment="1" applyProtection="0">
      <alignment vertical="center"/>
    </xf>
    <xf numFmtId="2" fontId="3" fillId="2" borderId="5" applyNumberFormat="1" applyFont="1" applyFill="1" applyBorder="1" applyAlignment="1" applyProtection="0">
      <alignment horizontal="right" vertical="center"/>
    </xf>
    <xf numFmtId="10" fontId="3" fillId="2" borderId="5" applyNumberFormat="1" applyFont="1" applyFill="1" applyBorder="1" applyAlignment="1" applyProtection="0">
      <alignment vertical="center"/>
    </xf>
    <xf numFmtId="10" fontId="0" fillId="2" borderId="5" applyNumberFormat="1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horizontal="left" vertical="center"/>
    </xf>
    <xf numFmtId="3" fontId="0" fillId="2" borderId="8" applyNumberFormat="1" applyFont="1" applyFill="1" applyBorder="1" applyAlignment="1" applyProtection="0">
      <alignment horizontal="right" vertical="center"/>
    </xf>
    <xf numFmtId="3" fontId="0" fillId="2" borderId="8" applyNumberFormat="1" applyFont="1" applyFill="1" applyBorder="1" applyAlignment="1" applyProtection="0">
      <alignment vertical="center"/>
    </xf>
    <xf numFmtId="10" fontId="0" fillId="2" borderId="8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4" fillId="3" borderId="6" applyNumberFormat="0" applyFont="1" applyFill="1" applyBorder="1" applyAlignment="1" applyProtection="0">
      <alignment horizontal="center" vertical="center"/>
    </xf>
    <xf numFmtId="49" fontId="5" fillId="6" borderId="5" applyNumberFormat="1" applyFont="1" applyFill="1" applyBorder="1" applyAlignment="1" applyProtection="0">
      <alignment horizontal="center" vertical="center" wrapText="1"/>
    </xf>
    <xf numFmtId="49" fontId="5" fillId="6" borderId="6" applyNumberFormat="1" applyFont="1" applyFill="1" applyBorder="1" applyAlignment="1" applyProtection="0">
      <alignment horizontal="center" vertical="center" wrapText="1"/>
    </xf>
    <xf numFmtId="2" fontId="3" fillId="2" borderId="5" applyNumberFormat="1" applyFont="1" applyFill="1" applyBorder="1" applyAlignment="1" applyProtection="0">
      <alignment vertical="center"/>
    </xf>
    <xf numFmtId="3" fontId="3" fillId="5" borderId="5" applyNumberFormat="1" applyFont="1" applyFill="1" applyBorder="1" applyAlignment="1" applyProtection="0">
      <alignment horizontal="right" vertical="center"/>
    </xf>
    <xf numFmtId="60" fontId="3" fillId="5" borderId="6" applyNumberFormat="1" applyFont="1" applyFill="1" applyBorder="1" applyAlignment="1" applyProtection="0">
      <alignment horizontal="right" vertical="center"/>
    </xf>
    <xf numFmtId="60" fontId="0" fillId="2" borderId="6" applyNumberFormat="1" applyFont="1" applyFill="1" applyBorder="1" applyAlignment="1" applyProtection="0">
      <alignment horizontal="right" vertical="center"/>
    </xf>
    <xf numFmtId="0" fontId="15" fillId="2" borderId="5" applyNumberFormat="0" applyFont="1" applyFill="1" applyBorder="1" applyAlignment="1" applyProtection="0">
      <alignment horizontal="right" vertical="center"/>
    </xf>
    <xf numFmtId="2" fontId="6" fillId="2" borderId="5" applyNumberFormat="1" applyFont="1" applyFill="1" applyBorder="1" applyAlignment="1" applyProtection="0">
      <alignment vertical="center"/>
    </xf>
    <xf numFmtId="3" fontId="6" fillId="5" borderId="5" applyNumberFormat="1" applyFont="1" applyFill="1" applyBorder="1" applyAlignment="1" applyProtection="0">
      <alignment horizontal="right" vertical="center"/>
    </xf>
    <xf numFmtId="3" fontId="6" fillId="2" borderId="5" applyNumberFormat="1" applyFont="1" applyFill="1" applyBorder="1" applyAlignment="1" applyProtection="0">
      <alignment horizontal="right" vertical="center"/>
    </xf>
    <xf numFmtId="60" fontId="6" fillId="5" borderId="6" applyNumberFormat="1" applyFont="1" applyFill="1" applyBorder="1" applyAlignment="1" applyProtection="0">
      <alignment horizontal="right" vertical="center"/>
    </xf>
    <xf numFmtId="60" fontId="0" fillId="2" borderId="8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 wrapText="1"/>
    </xf>
    <xf numFmtId="0" fontId="0" fillId="2" borderId="2" applyNumberFormat="0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center" wrapText="1"/>
    </xf>
    <xf numFmtId="0" fontId="0" fillId="2" borderId="4" applyNumberFormat="0" applyFont="1" applyFill="1" applyBorder="1" applyAlignment="1" applyProtection="0">
      <alignment vertical="center" wrapText="1"/>
    </xf>
    <xf numFmtId="0" fontId="16" fillId="2" borderId="5" applyNumberFormat="0" applyFont="1" applyFill="1" applyBorder="1" applyAlignment="1" applyProtection="0">
      <alignment horizontal="justify" vertical="center" wrapText="1"/>
    </xf>
    <xf numFmtId="0" fontId="4" fillId="2" borderId="5" applyNumberFormat="0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center" wrapText="1"/>
    </xf>
    <xf numFmtId="0" fontId="7" fillId="2" borderId="5" applyNumberFormat="0" applyFont="1" applyFill="1" applyBorder="1" applyAlignment="1" applyProtection="0">
      <alignment horizontal="center" vertical="center" wrapText="1"/>
    </xf>
    <xf numFmtId="0" fontId="7" fillId="2" borderId="5" applyNumberFormat="0" applyFont="1" applyFill="1" applyBorder="1" applyAlignment="1" applyProtection="0">
      <alignment vertical="center" wrapText="1"/>
    </xf>
    <xf numFmtId="49" fontId="7" fillId="2" borderId="5" applyNumberFormat="1" applyFont="1" applyFill="1" applyBorder="1" applyAlignment="1" applyProtection="0">
      <alignment horizontal="justify" vertical="center" wrapText="1"/>
    </xf>
    <xf numFmtId="49" fontId="17" fillId="3" borderId="5" applyNumberFormat="1" applyFont="1" applyFill="1" applyBorder="1" applyAlignment="1" applyProtection="0">
      <alignment horizontal="center" vertical="center" wrapText="1"/>
    </xf>
    <xf numFmtId="0" fontId="17" fillId="3" borderId="5" applyNumberFormat="0" applyFont="1" applyFill="1" applyBorder="1" applyAlignment="1" applyProtection="0">
      <alignment horizontal="center" vertical="center" wrapText="1"/>
    </xf>
    <xf numFmtId="0" fontId="17" fillId="2" borderId="5" applyNumberFormat="0" applyFont="1" applyFill="1" applyBorder="1" applyAlignment="1" applyProtection="0">
      <alignment horizontal="center" vertical="center" wrapText="1"/>
    </xf>
    <xf numFmtId="0" fontId="14" fillId="2" borderId="5" applyNumberFormat="0" applyFont="1" applyFill="1" applyBorder="1" applyAlignment="1" applyProtection="0">
      <alignment vertical="center" wrapText="1"/>
    </xf>
    <xf numFmtId="0" fontId="3" fillId="2" borderId="5" applyNumberFormat="0" applyFont="1" applyFill="1" applyBorder="1" applyAlignment="1" applyProtection="0">
      <alignment vertical="center" wrapText="1"/>
    </xf>
    <xf numFmtId="49" fontId="16" fillId="2" borderId="5" applyNumberFormat="1" applyFont="1" applyFill="1" applyBorder="1" applyAlignment="1" applyProtection="0">
      <alignment horizontal="justify" vertical="center" wrapText="1"/>
    </xf>
    <xf numFmtId="0" fontId="16" fillId="2" borderId="5" applyNumberFormat="1" applyFont="1" applyFill="1" applyBorder="1" applyAlignment="1" applyProtection="0">
      <alignment horizontal="right" vertical="center" wrapText="1"/>
    </xf>
    <xf numFmtId="60" fontId="16" fillId="2" borderId="5" applyNumberFormat="1" applyFont="1" applyFill="1" applyBorder="1" applyAlignment="1" applyProtection="0">
      <alignment horizontal="right" vertical="center" wrapText="1"/>
    </xf>
    <xf numFmtId="60" fontId="18" fillId="2" borderId="5" applyNumberFormat="1" applyFont="1" applyFill="1" applyBorder="1" applyAlignment="1" applyProtection="0">
      <alignment horizontal="right" vertical="center" wrapText="1"/>
    </xf>
    <xf numFmtId="0" fontId="16" fillId="2" borderId="5" applyNumberFormat="0" applyFont="1" applyFill="1" applyBorder="1" applyAlignment="1" applyProtection="0">
      <alignment horizontal="right" vertical="center" wrapText="1"/>
    </xf>
    <xf numFmtId="49" fontId="19" fillId="5" borderId="5" applyNumberFormat="1" applyFont="1" applyFill="1" applyBorder="1" applyAlignment="1" applyProtection="0">
      <alignment horizontal="justify" vertical="center" wrapText="1"/>
    </xf>
    <xf numFmtId="0" fontId="19" fillId="2" borderId="5" applyNumberFormat="0" applyFont="1" applyFill="1" applyBorder="1" applyAlignment="1" applyProtection="0">
      <alignment horizontal="justify" vertical="center" wrapText="1"/>
    </xf>
    <xf numFmtId="3" fontId="19" fillId="5" borderId="5" applyNumberFormat="1" applyFont="1" applyFill="1" applyBorder="1" applyAlignment="1" applyProtection="0">
      <alignment horizontal="right" vertical="center" wrapText="1"/>
    </xf>
    <xf numFmtId="3" fontId="19" fillId="2" borderId="5" applyNumberFormat="1" applyFont="1" applyFill="1" applyBorder="1" applyAlignment="1" applyProtection="0">
      <alignment horizontal="right" vertical="center" wrapText="1"/>
    </xf>
    <xf numFmtId="61" fontId="19" fillId="5" borderId="5" applyNumberFormat="1" applyFont="1" applyFill="1" applyBorder="1" applyAlignment="1" applyProtection="0">
      <alignment horizontal="right" vertical="center" wrapText="1"/>
    </xf>
    <xf numFmtId="61" fontId="19" fillId="2" borderId="5" applyNumberFormat="1" applyFont="1" applyFill="1" applyBorder="1" applyAlignment="1" applyProtection="0">
      <alignment horizontal="right" vertical="center" wrapText="1"/>
    </xf>
    <xf numFmtId="60" fontId="19" fillId="2" borderId="5" applyNumberFormat="1" applyFont="1" applyFill="1" applyBorder="1" applyAlignment="1" applyProtection="0">
      <alignment horizontal="right" vertical="center" wrapText="1"/>
    </xf>
    <xf numFmtId="0" fontId="19" fillId="2" borderId="5" applyNumberFormat="0" applyFont="1" applyFill="1" applyBorder="1" applyAlignment="1" applyProtection="0">
      <alignment horizontal="right" vertical="center" wrapText="1"/>
    </xf>
    <xf numFmtId="0" fontId="7" fillId="2" borderId="5" applyNumberFormat="0" applyFont="1" applyFill="1" applyBorder="1" applyAlignment="1" applyProtection="0">
      <alignment horizontal="justify" vertical="center" wrapText="1"/>
    </xf>
    <xf numFmtId="3" fontId="7" fillId="2" borderId="5" applyNumberFormat="1" applyFont="1" applyFill="1" applyBorder="1" applyAlignment="1" applyProtection="0">
      <alignment horizontal="right" vertical="center" wrapText="1"/>
    </xf>
    <xf numFmtId="0" fontId="7" fillId="2" borderId="5" applyNumberFormat="0" applyFont="1" applyFill="1" applyBorder="1" applyAlignment="1" applyProtection="0">
      <alignment horizontal="right" vertical="center" wrapText="1"/>
    </xf>
    <xf numFmtId="49" fontId="20" fillId="2" borderId="5" applyNumberFormat="1" applyFont="1" applyFill="1" applyBorder="1" applyAlignment="1" applyProtection="0">
      <alignment vertical="bottom"/>
    </xf>
    <xf numFmtId="0" fontId="16" fillId="2" borderId="5" applyNumberFormat="0" applyFont="1" applyFill="1" applyBorder="1" applyAlignment="1" applyProtection="0">
      <alignment horizontal="left" vertical="center" wrapText="1"/>
    </xf>
    <xf numFmtId="0" fontId="7" fillId="2" borderId="5" applyNumberFormat="0" applyFont="1" applyFill="1" applyBorder="1" applyAlignment="1" applyProtection="0">
      <alignment horizontal="left" vertical="center"/>
    </xf>
    <xf numFmtId="0" fontId="7" fillId="2" borderId="6" applyNumberFormat="0" applyFont="1" applyFill="1" applyBorder="1" applyAlignment="1" applyProtection="0">
      <alignment vertical="center" wrapText="1"/>
    </xf>
    <xf numFmtId="0" fontId="7" fillId="2" borderId="5" applyNumberFormat="0" applyFont="1" applyFill="1" applyBorder="1" applyAlignment="1" applyProtection="0">
      <alignment horizontal="left" vertical="center" wrapText="1"/>
    </xf>
    <xf numFmtId="0" fontId="0" fillId="2" borderId="7" applyNumberFormat="0" applyFont="1" applyFill="1" applyBorder="1" applyAlignment="1" applyProtection="0">
      <alignment vertical="center" wrapText="1"/>
    </xf>
    <xf numFmtId="0" fontId="7" fillId="2" borderId="8" applyNumberFormat="0" applyFont="1" applyFill="1" applyBorder="1" applyAlignment="1" applyProtection="0">
      <alignment horizontal="right" vertical="center" wrapText="1"/>
    </xf>
    <xf numFmtId="0" fontId="0" fillId="2" borderId="8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bottom"/>
    </xf>
    <xf numFmtId="59" fontId="5" fillId="3" borderId="5" applyNumberFormat="1" applyFont="1" applyFill="1" applyBorder="1" applyAlignment="1" applyProtection="0">
      <alignment horizontal="center" vertical="center" wrapText="1"/>
    </xf>
    <xf numFmtId="59" fontId="3" fillId="2" borderId="6" applyNumberFormat="1" applyFont="1" applyFill="1" applyBorder="1" applyAlignment="1" applyProtection="0">
      <alignment horizontal="center" vertical="center" wrapText="1"/>
    </xf>
    <xf numFmtId="2" fontId="3" fillId="2" borderId="6" applyNumberFormat="1" applyFont="1" applyFill="1" applyBorder="1" applyAlignment="1" applyProtection="0">
      <alignment vertical="center"/>
    </xf>
    <xf numFmtId="0" fontId="8" fillId="2" borderId="5" applyNumberFormat="0" applyFont="1" applyFill="1" applyBorder="1" applyAlignment="1" applyProtection="0">
      <alignment vertical="center"/>
    </xf>
    <xf numFmtId="3" fontId="8" fillId="2" borderId="5" applyNumberFormat="1" applyFont="1" applyFill="1" applyBorder="1" applyAlignment="1" applyProtection="0">
      <alignment vertical="center"/>
    </xf>
    <xf numFmtId="2" fontId="8" fillId="2" borderId="6" applyNumberFormat="1" applyFont="1" applyFill="1" applyBorder="1" applyAlignment="1" applyProtection="0">
      <alignment vertical="center"/>
    </xf>
    <xf numFmtId="2" fontId="0" fillId="2" borderId="6" applyNumberFormat="1" applyFont="1" applyFill="1" applyBorder="1" applyAlignment="1" applyProtection="0">
      <alignment vertical="center"/>
    </xf>
    <xf numFmtId="60" fontId="6" fillId="2" borderId="5" applyNumberFormat="1" applyFont="1" applyFill="1" applyBorder="1" applyAlignment="1" applyProtection="0">
      <alignment vertical="center"/>
    </xf>
    <xf numFmtId="2" fontId="6" fillId="2" borderId="6" applyNumberFormat="1" applyFont="1" applyFill="1" applyBorder="1" applyAlignment="1" applyProtection="0">
      <alignment vertical="center"/>
    </xf>
    <xf numFmtId="2" fontId="3" fillId="5" borderId="5" applyNumberFormat="1" applyFont="1" applyFill="1" applyBorder="1" applyAlignment="1" applyProtection="0">
      <alignment vertical="center"/>
    </xf>
    <xf numFmtId="3" fontId="12" fillId="2" borderId="5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3" fillId="5" borderId="5" applyNumberFormat="1" applyFont="1" applyFill="1" applyBorder="1" applyAlignment="1" applyProtection="0">
      <alignment horizontal="left" vertical="center" wrapText="1"/>
    </xf>
    <xf numFmtId="0" fontId="12" fillId="5" borderId="5" applyNumberFormat="0" applyFont="1" applyFill="1" applyBorder="1" applyAlignment="1" applyProtection="0">
      <alignment horizontal="left" vertical="center" wrapText="1"/>
    </xf>
    <xf numFmtId="49" fontId="0" fillId="2" borderId="5" applyNumberFormat="1" applyFont="1" applyFill="1" applyBorder="1" applyAlignment="1" applyProtection="0">
      <alignment vertical="center" wrapText="1"/>
    </xf>
    <xf numFmtId="2" fontId="0" fillId="2" borderId="5" applyNumberFormat="1" applyFont="1" applyFill="1" applyBorder="1" applyAlignment="1" applyProtection="0">
      <alignment horizontal="right" vertical="center" wrapText="1"/>
    </xf>
    <xf numFmtId="0" fontId="0" fillId="5" borderId="5" applyNumberFormat="0" applyFont="1" applyFill="1" applyBorder="1" applyAlignment="1" applyProtection="0">
      <alignment horizontal="right" vertical="center" wrapText="1"/>
    </xf>
    <xf numFmtId="0" fontId="24" fillId="2" borderId="6" applyNumberFormat="0" applyFont="1" applyFill="1" applyBorder="1" applyAlignment="1" applyProtection="0">
      <alignment horizontal="justify" vertical="center"/>
    </xf>
    <xf numFmtId="0" fontId="12" fillId="2" borderId="5" applyNumberFormat="0" applyFont="1" applyFill="1" applyBorder="1" applyAlignment="1" applyProtection="0">
      <alignment horizontal="right" vertical="center" wrapText="1"/>
    </xf>
    <xf numFmtId="0" fontId="15" fillId="2" borderId="6" applyNumberFormat="0" applyFont="1" applyFill="1" applyBorder="1" applyAlignment="1" applyProtection="0">
      <alignment horizontal="justify" vertical="center"/>
    </xf>
    <xf numFmtId="0" fontId="12" fillId="5" borderId="5" applyNumberFormat="0" applyFont="1" applyFill="1" applyBorder="1" applyAlignment="1" applyProtection="0">
      <alignment horizontal="right" vertical="center" wrapText="1"/>
    </xf>
    <xf numFmtId="0" fontId="25" fillId="2" borderId="6" applyNumberFormat="0" applyFont="1" applyFill="1" applyBorder="1" applyAlignment="1" applyProtection="0">
      <alignment horizontal="justify" vertical="center"/>
    </xf>
    <xf numFmtId="62" fontId="0" fillId="2" borderId="5" applyNumberFormat="1" applyFont="1" applyFill="1" applyBorder="1" applyAlignment="1" applyProtection="0">
      <alignment horizontal="right" vertical="center" wrapText="1"/>
    </xf>
    <xf numFmtId="0" fontId="24" fillId="2" borderId="5" applyNumberFormat="0" applyFont="1" applyFill="1" applyBorder="1" applyAlignment="1" applyProtection="0">
      <alignment horizontal="justify" vertical="center"/>
    </xf>
    <xf numFmtId="49" fontId="15" fillId="2" borderId="5" applyNumberFormat="1" applyFont="1" applyFill="1" applyBorder="1" applyAlignment="1" applyProtection="0">
      <alignment horizontal="justify" vertical="center"/>
    </xf>
    <xf numFmtId="49" fontId="25" fillId="2" borderId="5" applyNumberFormat="1" applyFont="1" applyFill="1" applyBorder="1" applyAlignment="1" applyProtection="0">
      <alignment horizontal="justify" vertical="center"/>
    </xf>
    <xf numFmtId="0" fontId="15" fillId="2" borderId="5" applyNumberFormat="0" applyFont="1" applyFill="1" applyBorder="1" applyAlignment="1" applyProtection="0">
      <alignment horizontal="justify" vertical="center"/>
    </xf>
    <xf numFmtId="49" fontId="15" fillId="2" borderId="5" applyNumberFormat="1" applyFont="1" applyFill="1" applyBorder="1" applyAlignment="1" applyProtection="0">
      <alignment horizontal="justify" vertical="center" wrapText="1"/>
    </xf>
    <xf numFmtId="49" fontId="15" fillId="7" borderId="5" applyNumberFormat="1" applyFont="1" applyFill="1" applyBorder="1" applyAlignment="1" applyProtection="0">
      <alignment horizontal="justify" vertical="center"/>
    </xf>
    <xf numFmtId="0" fontId="15" fillId="7" borderId="5" applyNumberFormat="0" applyFont="1" applyFill="1" applyBorder="1" applyAlignment="1" applyProtection="0">
      <alignment horizontal="justify" vertical="center"/>
    </xf>
    <xf numFmtId="0" fontId="15" fillId="2" borderId="5" applyNumberFormat="0" applyFont="1" applyFill="1" applyBorder="1" applyAlignment="1" applyProtection="0">
      <alignment horizontal="left" vertical="center" wrapText="1"/>
    </xf>
    <xf numFmtId="0" fontId="15" fillId="2" borderId="5" applyNumberFormat="0" applyFont="1" applyFill="1" applyBorder="1" applyAlignment="1" applyProtection="0">
      <alignment horizontal="left" vertical="center"/>
    </xf>
    <xf numFmtId="0" fontId="26" fillId="2" borderId="5" applyNumberFormat="0" applyFont="1" applyFill="1" applyBorder="1" applyAlignment="1" applyProtection="0">
      <alignment horizontal="justify" vertical="center"/>
    </xf>
    <xf numFmtId="0" fontId="0" fillId="2" borderId="5" applyNumberFormat="0" applyFont="1" applyFill="1" applyBorder="1" applyAlignment="1" applyProtection="0">
      <alignment horizontal="justify" vertical="center"/>
    </xf>
    <xf numFmtId="0" fontId="27" fillId="2" borderId="5" applyNumberFormat="0" applyFont="1" applyFill="1" applyBorder="1" applyAlignment="1" applyProtection="0">
      <alignment horizontal="justify" vertical="center"/>
    </xf>
    <xf numFmtId="0" fontId="27" fillId="2" borderId="8" applyNumberFormat="0" applyFont="1" applyFill="1" applyBorder="1" applyAlignment="1" applyProtection="0">
      <alignment horizontal="justify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38dd5"/>
      <rgbColor rgb="ffd8d8d8"/>
      <rgbColor rgb="ffff0000"/>
      <rgbColor rgb="ffbfbfbf"/>
      <rgbColor rgb="ff1f497d"/>
      <rgbColor rgb="ff4f81bd"/>
      <rgbColor rgb="ff0c0c0c"/>
      <rgbColor rgb="ff181818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39"/>
  <sheetViews>
    <sheetView workbookViewId="0" showGridLines="0" defaultGridColor="1"/>
  </sheetViews>
  <sheetFormatPr defaultColWidth="11" defaultRowHeight="15" customHeight="1" outlineLevelRow="0" outlineLevelCol="0"/>
  <cols>
    <col min="1" max="1" width="9.67188" style="1" customWidth="1"/>
    <col min="2" max="2" width="60.8516" style="1" customWidth="1"/>
    <col min="3" max="3" width="1.35156" style="1" customWidth="1"/>
    <col min="4" max="4" width="12.3516" style="1" customWidth="1"/>
    <col min="5" max="5" width="1.35156" style="1" customWidth="1"/>
    <col min="6" max="6" width="12.3516" style="1" customWidth="1"/>
    <col min="7" max="7" width="1.35156" style="1" customWidth="1"/>
    <col min="8" max="8" width="12.3516" style="1" customWidth="1"/>
    <col min="9" max="9" width="1.35156" style="1" customWidth="1"/>
    <col min="10" max="10" width="15.3516" style="1" customWidth="1"/>
    <col min="11" max="12" width="11" style="1" customWidth="1"/>
    <col min="13" max="16384" width="11" style="1" customWidth="1"/>
  </cols>
  <sheetData>
    <row r="1" ht="15.75" customHeight="1">
      <c r="A1" s="2"/>
      <c r="B1" s="3"/>
      <c r="C1" s="3"/>
      <c r="D1" s="4"/>
      <c r="E1" s="4"/>
      <c r="F1" s="5"/>
      <c r="G1" s="5"/>
      <c r="H1" s="5"/>
      <c r="I1" s="5"/>
      <c r="J1" s="5"/>
      <c r="K1" s="5"/>
      <c r="L1" s="6"/>
    </row>
    <row r="2" ht="24" customHeight="1">
      <c r="A2" s="7"/>
      <c r="B2" t="s" s="8">
        <v>0</v>
      </c>
      <c r="C2" s="9"/>
      <c r="D2" s="9"/>
      <c r="E2" s="9"/>
      <c r="F2" s="9"/>
      <c r="G2" s="9"/>
      <c r="H2" s="9"/>
      <c r="I2" s="9"/>
      <c r="J2" s="9"/>
      <c r="K2" s="10"/>
      <c r="L2" s="11"/>
    </row>
    <row r="3" ht="15.75" customHeight="1">
      <c r="A3" s="7"/>
      <c r="B3" s="12"/>
      <c r="C3" s="12"/>
      <c r="D3" s="12"/>
      <c r="E3" s="12"/>
      <c r="F3" s="12"/>
      <c r="G3" s="12"/>
      <c r="H3" s="12"/>
      <c r="I3" s="12"/>
      <c r="J3" s="12"/>
      <c r="K3" s="10"/>
      <c r="L3" s="11"/>
    </row>
    <row r="4" ht="31.5" customHeight="1">
      <c r="A4" s="13"/>
      <c r="B4" t="s" s="14">
        <v>1</v>
      </c>
      <c r="C4" s="15"/>
      <c r="D4" t="s" s="16">
        <v>2</v>
      </c>
      <c r="E4" s="17"/>
      <c r="F4" t="s" s="16">
        <v>3</v>
      </c>
      <c r="G4" s="17"/>
      <c r="H4" t="s" s="16">
        <v>4</v>
      </c>
      <c r="I4" s="17"/>
      <c r="J4" t="s" s="16">
        <v>5</v>
      </c>
      <c r="K4" s="10"/>
      <c r="L4" s="11"/>
    </row>
    <row r="5" ht="15.75" customHeight="1">
      <c r="A5" s="13"/>
      <c r="B5" s="15"/>
      <c r="C5" s="15"/>
      <c r="D5" s="18"/>
      <c r="E5" s="17"/>
      <c r="F5" s="18"/>
      <c r="G5" s="17"/>
      <c r="H5" s="18"/>
      <c r="I5" s="17"/>
      <c r="J5" s="18"/>
      <c r="K5" s="10"/>
      <c r="L5" s="11"/>
    </row>
    <row r="6" ht="15.75" customHeight="1">
      <c r="A6" s="13"/>
      <c r="B6" t="s" s="19">
        <v>6</v>
      </c>
      <c r="C6" s="15"/>
      <c r="D6" s="20">
        <f>SUM(D7:D11)</f>
        <v>1059685</v>
      </c>
      <c r="E6" s="21"/>
      <c r="F6" s="20">
        <f>SUM(F7:F11)</f>
        <v>841055</v>
      </c>
      <c r="G6" s="21"/>
      <c r="H6" s="22">
        <f>(D6-F6)/F6*100</f>
        <v>25.9947328058213</v>
      </c>
      <c r="I6" s="23"/>
      <c r="J6" s="20">
        <f>D6-F6</f>
        <v>218630</v>
      </c>
      <c r="K6" s="10"/>
      <c r="L6" s="11"/>
    </row>
    <row r="7" ht="15.75" customHeight="1">
      <c r="A7" s="13"/>
      <c r="B7" t="s" s="24">
        <v>7</v>
      </c>
      <c r="C7" s="10"/>
      <c r="D7" s="25">
        <v>998532</v>
      </c>
      <c r="E7" s="26"/>
      <c r="F7" s="25">
        <v>772317</v>
      </c>
      <c r="G7" s="26"/>
      <c r="H7" s="27">
        <f>(D7-F7)/F7*100</f>
        <v>29.290433850349</v>
      </c>
      <c r="I7" s="27"/>
      <c r="J7" s="26">
        <f>D7-F7</f>
        <v>226215</v>
      </c>
      <c r="K7" s="10"/>
      <c r="L7" s="11"/>
    </row>
    <row r="8" ht="15.75" customHeight="1">
      <c r="A8" s="13"/>
      <c r="B8" t="s" s="24">
        <v>8</v>
      </c>
      <c r="C8" s="10"/>
      <c r="D8" s="25">
        <v>26370</v>
      </c>
      <c r="E8" s="26"/>
      <c r="F8" s="25">
        <v>16728</v>
      </c>
      <c r="G8" s="26"/>
      <c r="H8" s="27">
        <f>(D8-F8)/F8*100</f>
        <v>57.6398852223816</v>
      </c>
      <c r="I8" s="27"/>
      <c r="J8" s="26">
        <f>D8-F8</f>
        <v>9642</v>
      </c>
      <c r="K8" s="10"/>
      <c r="L8" s="11"/>
    </row>
    <row r="9" ht="15.75" customHeight="1">
      <c r="A9" s="13"/>
      <c r="B9" t="s" s="24">
        <v>9</v>
      </c>
      <c r="C9" s="10"/>
      <c r="D9" s="25">
        <v>28394</v>
      </c>
      <c r="E9" s="26"/>
      <c r="F9" s="25">
        <v>23281</v>
      </c>
      <c r="G9" s="26"/>
      <c r="H9" s="27">
        <f>(D9-F9)/F9*100</f>
        <v>21.9621150294231</v>
      </c>
      <c r="I9" s="27"/>
      <c r="J9" s="26">
        <f>D9-F9</f>
        <v>5113</v>
      </c>
      <c r="K9" s="10"/>
      <c r="L9" s="11"/>
    </row>
    <row r="10" ht="15.75" customHeight="1">
      <c r="A10" s="13"/>
      <c r="B10" t="s" s="24">
        <v>10</v>
      </c>
      <c r="C10" s="10"/>
      <c r="D10" s="25">
        <v>399</v>
      </c>
      <c r="E10" s="26"/>
      <c r="F10" s="25">
        <v>6569</v>
      </c>
      <c r="G10" s="26"/>
      <c r="H10" s="27">
        <f>(D10-F10)/F10*100</f>
        <v>-93.9260161363982</v>
      </c>
      <c r="I10" s="27"/>
      <c r="J10" s="26">
        <f>D10-F10</f>
        <v>-6170</v>
      </c>
      <c r="K10" s="10"/>
      <c r="L10" s="11"/>
    </row>
    <row r="11" ht="15.75" customHeight="1">
      <c r="A11" s="13"/>
      <c r="B11" t="s" s="24">
        <v>11</v>
      </c>
      <c r="C11" s="10"/>
      <c r="D11" s="25">
        <v>5990</v>
      </c>
      <c r="E11" s="26"/>
      <c r="F11" s="25">
        <v>22160</v>
      </c>
      <c r="G11" s="26"/>
      <c r="H11" s="27">
        <f>(D11-F11)/F11*100</f>
        <v>-72.9693140794224</v>
      </c>
      <c r="I11" s="27"/>
      <c r="J11" s="26">
        <f>D11-F11</f>
        <v>-16170</v>
      </c>
      <c r="K11" s="10"/>
      <c r="L11" s="11"/>
    </row>
    <row r="12" ht="15.75" customHeight="1">
      <c r="A12" s="13"/>
      <c r="B12" s="10"/>
      <c r="C12" s="10"/>
      <c r="D12" s="10"/>
      <c r="E12" s="10"/>
      <c r="F12" s="10"/>
      <c r="G12" s="10"/>
      <c r="H12" s="27"/>
      <c r="I12" s="27"/>
      <c r="J12" s="21"/>
      <c r="K12" s="10"/>
      <c r="L12" s="11"/>
    </row>
    <row r="13" ht="15.75" customHeight="1">
      <c r="A13" s="13"/>
      <c r="B13" t="s" s="19">
        <v>12</v>
      </c>
      <c r="C13" s="15"/>
      <c r="D13" s="20">
        <f>SUM(D14:E19)</f>
        <v>-937024</v>
      </c>
      <c r="E13" s="21"/>
      <c r="F13" s="20">
        <f>SUM(F14:G19)</f>
        <v>-747642</v>
      </c>
      <c r="G13" s="21"/>
      <c r="H13" s="22">
        <f>(D13-F13)/F13*100</f>
        <v>25.3305726537567</v>
      </c>
      <c r="I13" s="23"/>
      <c r="J13" s="20">
        <f>D13-F13</f>
        <v>-189382</v>
      </c>
      <c r="K13" s="10"/>
      <c r="L13" s="11"/>
    </row>
    <row r="14" ht="15.75" customHeight="1">
      <c r="A14" s="13"/>
      <c r="B14" t="s" s="24">
        <v>13</v>
      </c>
      <c r="C14" s="10"/>
      <c r="D14" s="25">
        <v>-470572</v>
      </c>
      <c r="E14" s="26"/>
      <c r="F14" s="25">
        <v>-394812</v>
      </c>
      <c r="G14" s="26"/>
      <c r="H14" s="27">
        <f>(D14-F14)/F14*100</f>
        <v>19.188879770625</v>
      </c>
      <c r="I14" s="27"/>
      <c r="J14" s="26">
        <f>D14-F14</f>
        <v>-75760</v>
      </c>
      <c r="K14" s="10"/>
      <c r="L14" s="11"/>
    </row>
    <row r="15" ht="15.75" customHeight="1">
      <c r="A15" s="13"/>
      <c r="B15" t="s" s="24">
        <v>14</v>
      </c>
      <c r="C15" s="10"/>
      <c r="D15" s="25">
        <v>-228015</v>
      </c>
      <c r="E15" s="26"/>
      <c r="F15" s="25">
        <v>-152867</v>
      </c>
      <c r="G15" s="26"/>
      <c r="H15" s="27">
        <f>(D15-F15)/F15*100</f>
        <v>49.1590729195968</v>
      </c>
      <c r="I15" s="27"/>
      <c r="J15" s="26">
        <f>D15-F15</f>
        <v>-75148</v>
      </c>
      <c r="K15" s="10"/>
      <c r="L15" s="11"/>
    </row>
    <row r="16" ht="15.75" customHeight="1">
      <c r="A16" s="13"/>
      <c r="B16" t="s" s="24">
        <v>15</v>
      </c>
      <c r="C16" s="10"/>
      <c r="D16" s="25">
        <v>-51938</v>
      </c>
      <c r="E16" s="26"/>
      <c r="F16" s="25">
        <v>-43405</v>
      </c>
      <c r="G16" s="26"/>
      <c r="H16" s="27">
        <f>(D16-F16)/F16*100</f>
        <v>19.6590254578966</v>
      </c>
      <c r="I16" s="27"/>
      <c r="J16" s="26">
        <f>D16-F16</f>
        <v>-8533</v>
      </c>
      <c r="K16" s="10"/>
      <c r="L16" s="11"/>
    </row>
    <row r="17" ht="15.75" customHeight="1">
      <c r="A17" s="13"/>
      <c r="B17" t="s" s="24">
        <v>16</v>
      </c>
      <c r="C17" s="10"/>
      <c r="D17" s="25">
        <v>-89582</v>
      </c>
      <c r="E17" s="26"/>
      <c r="F17" s="25">
        <v>-83603</v>
      </c>
      <c r="G17" s="26"/>
      <c r="H17" s="27">
        <f>(D17-F17)/F17*100</f>
        <v>7.15165723718048</v>
      </c>
      <c r="I17" s="27"/>
      <c r="J17" s="26">
        <f>D17-F17</f>
        <v>-5979</v>
      </c>
      <c r="K17" s="10"/>
      <c r="L17" s="11"/>
    </row>
    <row r="18" ht="15.75" customHeight="1">
      <c r="A18" s="7"/>
      <c r="B18" t="s" s="24">
        <v>17</v>
      </c>
      <c r="C18" s="10"/>
      <c r="D18" s="25">
        <v>-76305</v>
      </c>
      <c r="E18" s="26"/>
      <c r="F18" s="25">
        <v>-66000</v>
      </c>
      <c r="G18" s="26"/>
      <c r="H18" s="27">
        <f>(D18-F18)/F18*100</f>
        <v>15.6136363636364</v>
      </c>
      <c r="I18" s="27"/>
      <c r="J18" s="26">
        <f>D18-F18</f>
        <v>-10305</v>
      </c>
      <c r="K18" s="10"/>
      <c r="L18" s="11"/>
    </row>
    <row r="19" ht="15.75" customHeight="1">
      <c r="A19" s="13"/>
      <c r="B19" t="s" s="24">
        <v>18</v>
      </c>
      <c r="C19" s="10"/>
      <c r="D19" s="25">
        <v>-20612</v>
      </c>
      <c r="E19" s="26"/>
      <c r="F19" s="25">
        <v>-6955</v>
      </c>
      <c r="G19" s="26"/>
      <c r="H19" s="27">
        <f>(D19-F19)/F19*100</f>
        <v>196.362329259526</v>
      </c>
      <c r="I19" s="27"/>
      <c r="J19" s="26">
        <f>D19-F19</f>
        <v>-13657</v>
      </c>
      <c r="K19" s="10"/>
      <c r="L19" s="11"/>
    </row>
    <row r="20" ht="15.75" customHeight="1">
      <c r="A20" s="13"/>
      <c r="B20" s="10"/>
      <c r="C20" s="10"/>
      <c r="D20" s="10"/>
      <c r="E20" s="10"/>
      <c r="F20" s="10"/>
      <c r="G20" s="10"/>
      <c r="H20" s="27"/>
      <c r="I20" s="27"/>
      <c r="J20" s="21"/>
      <c r="K20" s="10"/>
      <c r="L20" s="11"/>
    </row>
    <row r="21" ht="15.75" customHeight="1">
      <c r="A21" s="13"/>
      <c r="B21" t="s" s="19">
        <v>19</v>
      </c>
      <c r="C21" s="15"/>
      <c r="D21" s="20">
        <f>D13+D6</f>
        <v>122661</v>
      </c>
      <c r="E21" s="21"/>
      <c r="F21" s="20">
        <f>F13+F6</f>
        <v>93413</v>
      </c>
      <c r="G21" s="21"/>
      <c r="H21" s="22">
        <f>(D21-F21)/F21*100</f>
        <v>31.3104171796217</v>
      </c>
      <c r="I21" s="23"/>
      <c r="J21" s="20">
        <f>D21-F21</f>
        <v>29248</v>
      </c>
      <c r="K21" s="10"/>
      <c r="L21" s="11"/>
    </row>
    <row r="22" ht="15.75" customHeight="1">
      <c r="A22" s="13"/>
      <c r="B22" t="s" s="28">
        <v>20</v>
      </c>
      <c r="C22" s="10"/>
      <c r="D22" s="25">
        <v>-29966</v>
      </c>
      <c r="E22" s="26"/>
      <c r="F22" s="25">
        <v>-28130</v>
      </c>
      <c r="G22" s="26"/>
      <c r="H22" s="27">
        <f>(D22-F22)/F22*100</f>
        <v>6.52683967294703</v>
      </c>
      <c r="I22" s="27"/>
      <c r="J22" s="26">
        <f>D22-F22</f>
        <v>-1836</v>
      </c>
      <c r="K22" s="10"/>
      <c r="L22" s="11"/>
    </row>
    <row r="23" ht="15.75" customHeight="1">
      <c r="A23" s="13"/>
      <c r="B23" t="s" s="28">
        <v>21</v>
      </c>
      <c r="C23" s="10"/>
      <c r="D23" s="25">
        <v>-539</v>
      </c>
      <c r="E23" s="26"/>
      <c r="F23" s="25">
        <v>-3450</v>
      </c>
      <c r="G23" s="29"/>
      <c r="H23" s="27">
        <f>(D23-F23)/F23*100</f>
        <v>-84.37681159420291</v>
      </c>
      <c r="I23" s="27"/>
      <c r="J23" s="26">
        <f>D23-F23</f>
        <v>2911</v>
      </c>
      <c r="K23" s="10"/>
      <c r="L23" s="11"/>
    </row>
    <row r="24" ht="15.75" customHeight="1">
      <c r="A24" s="13"/>
      <c r="B24" s="10"/>
      <c r="C24" s="10"/>
      <c r="D24" s="30"/>
      <c r="E24" s="30"/>
      <c r="F24" s="30"/>
      <c r="G24" s="30"/>
      <c r="H24" s="27"/>
      <c r="I24" s="27"/>
      <c r="J24" s="21"/>
      <c r="K24" s="10"/>
      <c r="L24" s="11"/>
    </row>
    <row r="25" ht="15.75" customHeight="1">
      <c r="A25" s="13"/>
      <c r="B25" t="s" s="19">
        <v>22</v>
      </c>
      <c r="C25" s="15"/>
      <c r="D25" s="20">
        <f>SUM(D21:D23)</f>
        <v>92156</v>
      </c>
      <c r="E25" s="21"/>
      <c r="F25" s="20">
        <f>SUM(F21:F23)</f>
        <v>61833</v>
      </c>
      <c r="G25" s="21"/>
      <c r="H25" s="22">
        <f>(D25-F25)/F25*100</f>
        <v>49.0401565507092</v>
      </c>
      <c r="I25" s="23"/>
      <c r="J25" s="20">
        <f>D25-F25</f>
        <v>30323</v>
      </c>
      <c r="K25" s="10"/>
      <c r="L25" s="11"/>
    </row>
    <row r="26" ht="15.75" customHeight="1">
      <c r="A26" s="13"/>
      <c r="B26" t="s" s="28">
        <v>23</v>
      </c>
      <c r="C26" s="10"/>
      <c r="D26" s="25">
        <v>-5075</v>
      </c>
      <c r="E26" s="26"/>
      <c r="F26" s="25">
        <v>-3132</v>
      </c>
      <c r="G26" s="26"/>
      <c r="H26" s="27">
        <f>(D26-F26)/F26*100</f>
        <v>62.037037037037</v>
      </c>
      <c r="I26" s="27"/>
      <c r="J26" s="26">
        <f>D26-F26</f>
        <v>-1943</v>
      </c>
      <c r="K26" s="10"/>
      <c r="L26" s="11"/>
    </row>
    <row r="27" ht="15.75" customHeight="1">
      <c r="A27" s="13"/>
      <c r="B27" t="s" s="28">
        <v>24</v>
      </c>
      <c r="C27" s="10"/>
      <c r="D27" s="31">
        <v>877</v>
      </c>
      <c r="E27" s="26"/>
      <c r="F27" s="31">
        <v>607</v>
      </c>
      <c r="G27" s="26"/>
      <c r="H27" s="27">
        <f>(D27-F27)/F27*100</f>
        <v>44.4810543657331</v>
      </c>
      <c r="I27" s="27"/>
      <c r="J27" s="26">
        <f>D27-F27</f>
        <v>270</v>
      </c>
      <c r="K27" s="10"/>
      <c r="L27" s="11"/>
    </row>
    <row r="28" ht="15.75" customHeight="1">
      <c r="A28" s="13"/>
      <c r="B28" s="10"/>
      <c r="C28" s="10"/>
      <c r="D28" s="30"/>
      <c r="E28" s="30"/>
      <c r="F28" s="30"/>
      <c r="G28" s="30"/>
      <c r="H28" s="27"/>
      <c r="I28" s="27"/>
      <c r="J28" s="26"/>
      <c r="K28" s="10"/>
      <c r="L28" s="11"/>
    </row>
    <row r="29" ht="15.75" customHeight="1">
      <c r="A29" s="13"/>
      <c r="B29" t="s" s="19">
        <v>25</v>
      </c>
      <c r="C29" s="15"/>
      <c r="D29" s="20">
        <f>D25+D26+D27</f>
        <v>87958</v>
      </c>
      <c r="E29" s="21">
        <f>E25+E26+E27</f>
        <v>0</v>
      </c>
      <c r="F29" s="20">
        <f>F25+F26+F27</f>
        <v>59308</v>
      </c>
      <c r="G29" s="21">
        <f>G25+G26+G27</f>
        <v>0</v>
      </c>
      <c r="H29" s="22">
        <f>(D29-F29)/F29*100</f>
        <v>48.3071423753962</v>
      </c>
      <c r="I29" s="21">
        <f>I25+I26+I27</f>
        <v>0</v>
      </c>
      <c r="J29" s="20">
        <f>D29-F29</f>
        <v>28650</v>
      </c>
      <c r="K29" s="10"/>
      <c r="L29" s="11"/>
    </row>
    <row r="30" ht="15.75" customHeight="1">
      <c r="A30" s="7"/>
      <c r="B30" t="s" s="28">
        <v>26</v>
      </c>
      <c r="C30" s="10"/>
      <c r="D30" s="25">
        <v>-17314</v>
      </c>
      <c r="E30" s="26"/>
      <c r="F30" s="25">
        <v>-9897</v>
      </c>
      <c r="G30" s="26"/>
      <c r="H30" s="27">
        <f>(D30-F30)/F30*100</f>
        <v>74.9419015863393</v>
      </c>
      <c r="I30" s="32"/>
      <c r="J30" s="26">
        <f>D30-F30</f>
        <v>-7417</v>
      </c>
      <c r="K30" s="10"/>
      <c r="L30" s="11"/>
    </row>
    <row r="31" ht="15.75" customHeight="1">
      <c r="A31" s="7"/>
      <c r="B31" s="10"/>
      <c r="C31" s="10"/>
      <c r="D31" s="10"/>
      <c r="E31" s="10"/>
      <c r="F31" s="10"/>
      <c r="G31" s="26"/>
      <c r="H31" s="27"/>
      <c r="I31" s="32"/>
      <c r="J31" s="26"/>
      <c r="K31" s="10"/>
      <c r="L31" s="11"/>
    </row>
    <row r="32" ht="15.75" customHeight="1">
      <c r="A32" s="7"/>
      <c r="B32" t="s" s="19">
        <v>27</v>
      </c>
      <c r="C32" s="15"/>
      <c r="D32" s="20">
        <f>D28+D29+D30</f>
        <v>70644</v>
      </c>
      <c r="E32" s="21">
        <f>E28+E29+E30</f>
        <v>0</v>
      </c>
      <c r="F32" s="20">
        <f>F29+F30</f>
        <v>49411</v>
      </c>
      <c r="G32" s="21">
        <f>G28+G29+G30</f>
        <v>0</v>
      </c>
      <c r="H32" s="22">
        <f>(D32-F32)/F32*100</f>
        <v>42.972212665196</v>
      </c>
      <c r="I32" s="21">
        <f>I28+I29+I30</f>
        <v>0</v>
      </c>
      <c r="J32" s="20">
        <f>D32-F32</f>
        <v>21233</v>
      </c>
      <c r="K32" s="10"/>
      <c r="L32" s="11"/>
    </row>
    <row r="33" ht="15.75" customHeight="1">
      <c r="A33" s="7"/>
      <c r="B33" s="10"/>
      <c r="C33" s="10"/>
      <c r="D33" s="26"/>
      <c r="E33" s="26"/>
      <c r="F33" s="26"/>
      <c r="G33" s="26"/>
      <c r="H33" s="27"/>
      <c r="I33" s="32"/>
      <c r="J33" s="26"/>
      <c r="K33" s="10"/>
      <c r="L33" s="11"/>
    </row>
    <row r="34" ht="15.75" customHeight="1">
      <c r="A34" s="7"/>
      <c r="B34" t="s" s="19">
        <v>28</v>
      </c>
      <c r="C34" s="15"/>
      <c r="D34" s="20">
        <v>-7655</v>
      </c>
      <c r="E34" s="21">
        <f>E30+E31+E32</f>
        <v>0</v>
      </c>
      <c r="F34" s="20">
        <v>-6114</v>
      </c>
      <c r="G34" s="21">
        <f>G30+G31+G32</f>
        <v>0</v>
      </c>
      <c r="H34" s="22">
        <f>(D34-F34)/F34*100</f>
        <v>25.204448806019</v>
      </c>
      <c r="I34" s="21">
        <f>I30+I31+I32</f>
        <v>0</v>
      </c>
      <c r="J34" s="20">
        <f>D34-F34</f>
        <v>-1541</v>
      </c>
      <c r="K34" s="10"/>
      <c r="L34" s="11"/>
    </row>
    <row r="35" ht="15.75" customHeight="1">
      <c r="A35" s="13"/>
      <c r="B35" s="10"/>
      <c r="C35" s="10"/>
      <c r="D35" s="10"/>
      <c r="E35" s="10"/>
      <c r="F35" s="10"/>
      <c r="G35" s="10"/>
      <c r="H35" s="21"/>
      <c r="I35" s="27"/>
      <c r="J35" s="26"/>
      <c r="K35" s="10"/>
      <c r="L35" s="11"/>
    </row>
    <row r="36" ht="18.75" customHeight="1">
      <c r="A36" s="13"/>
      <c r="B36" t="s" s="33">
        <v>29</v>
      </c>
      <c r="C36" s="34"/>
      <c r="D36" s="35">
        <f>D32+D34</f>
        <v>62989</v>
      </c>
      <c r="E36" s="36">
        <f>E29+E30</f>
        <v>0</v>
      </c>
      <c r="F36" s="35">
        <f>F32+F34</f>
        <v>43297</v>
      </c>
      <c r="G36" s="36">
        <f>G29+G30</f>
        <v>0</v>
      </c>
      <c r="H36" s="37">
        <f>(D36-F36)/F36*100</f>
        <v>45.4812111693651</v>
      </c>
      <c r="I36" s="36">
        <f>I29+I30</f>
        <v>0</v>
      </c>
      <c r="J36" s="35">
        <f>D36-F36</f>
        <v>19692</v>
      </c>
      <c r="K36" s="10"/>
      <c r="L36" s="11"/>
    </row>
    <row r="37" ht="17.45" customHeight="1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</row>
    <row r="38" ht="15.75" customHeight="1">
      <c r="A38" s="13"/>
      <c r="B38" t="s" s="38">
        <v>30</v>
      </c>
      <c r="C38" s="39"/>
      <c r="D38" s="40">
        <v>0.64</v>
      </c>
      <c r="E38" s="41"/>
      <c r="F38" s="40">
        <v>0.4288</v>
      </c>
      <c r="G38" s="39"/>
      <c r="H38" s="37">
        <f>(D38-F38)/F38*100</f>
        <v>49.2537313432836</v>
      </c>
      <c r="I38" s="39"/>
      <c r="J38" s="42">
        <f>D38-F38</f>
        <v>0.2112</v>
      </c>
      <c r="K38" s="10"/>
      <c r="L38" s="11"/>
    </row>
    <row r="39" ht="15" customHeight="1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</row>
  </sheetData>
  <mergeCells count="1">
    <mergeCell ref="B2:J2"/>
  </mergeCells>
  <pageMargins left="0.708661" right="0.708661" top="0.748031" bottom="0.748031" header="0.314961" footer="0.314961"/>
  <pageSetup firstPageNumber="1" fitToHeight="1" fitToWidth="1" scale="96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5"/>
  <sheetViews>
    <sheetView workbookViewId="0" showGridLines="0" defaultGridColor="1"/>
  </sheetViews>
  <sheetFormatPr defaultColWidth="10.8333" defaultRowHeight="15.75" customHeight="1" outlineLevelRow="0" outlineLevelCol="0"/>
  <cols>
    <col min="1" max="1" width="11" style="46" customWidth="1"/>
    <col min="2" max="2" width="41.8516" style="46" customWidth="1"/>
    <col min="3" max="3" width="1.35156" style="46" customWidth="1"/>
    <col min="4" max="4" width="11.5" style="46" customWidth="1"/>
    <col min="5" max="6" width="10.8516" style="46" customWidth="1"/>
    <col min="7" max="7" width="1.35156" style="46" customWidth="1"/>
    <col min="8" max="9" width="10.8516" style="46" customWidth="1"/>
    <col min="10" max="10" width="14.6719" style="46" customWidth="1"/>
    <col min="11" max="11" width="1.35156" style="46" customWidth="1"/>
    <col min="12" max="14" width="10.8516" style="46" customWidth="1"/>
    <col min="15" max="15" width="1.35156" style="46" customWidth="1"/>
    <col min="16" max="18" width="10.8516" style="46" customWidth="1"/>
    <col min="19" max="19" width="1.35156" style="46" customWidth="1"/>
    <col min="20" max="31" width="10.8516" style="46" customWidth="1"/>
    <col min="32" max="16384" width="10.8516" style="46" customWidth="1"/>
  </cols>
  <sheetData>
    <row r="1" ht="17.45" customHeight="1">
      <c r="A1" s="4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/>
    </row>
    <row r="2" ht="18.75" customHeight="1">
      <c r="A2" s="13"/>
      <c r="B2" t="s" s="8">
        <v>31</v>
      </c>
      <c r="C2" s="9"/>
      <c r="D2" s="9"/>
      <c r="E2" s="9"/>
      <c r="F2" s="9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1"/>
      <c r="T2" s="48"/>
      <c r="U2" s="48"/>
      <c r="V2" s="13"/>
      <c r="W2" s="10"/>
      <c r="X2" s="10"/>
      <c r="Y2" s="10"/>
      <c r="Z2" s="10"/>
      <c r="AA2" s="10"/>
      <c r="AB2" s="10"/>
      <c r="AC2" s="10"/>
      <c r="AD2" s="10"/>
      <c r="AE2" s="11"/>
    </row>
    <row r="3" ht="17.45" customHeight="1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1"/>
    </row>
    <row r="4" ht="18.75" customHeight="1">
      <c r="A4" s="13"/>
      <c r="B4" t="s" s="14">
        <v>1</v>
      </c>
      <c r="C4" s="15"/>
      <c r="D4" t="s" s="49">
        <v>32</v>
      </c>
      <c r="E4" s="50"/>
      <c r="F4" s="50"/>
      <c r="G4" s="51"/>
      <c r="H4" t="s" s="49">
        <v>33</v>
      </c>
      <c r="I4" s="50"/>
      <c r="J4" s="50"/>
      <c r="K4" s="51"/>
      <c r="L4" t="s" s="49">
        <v>34</v>
      </c>
      <c r="M4" s="50"/>
      <c r="N4" s="50"/>
      <c r="O4" s="52"/>
      <c r="P4" t="s" s="49">
        <v>35</v>
      </c>
      <c r="Q4" s="50"/>
      <c r="R4" s="50"/>
      <c r="S4" s="52"/>
      <c r="T4" t="s" s="49">
        <v>36</v>
      </c>
      <c r="U4" s="50"/>
      <c r="V4" s="50"/>
      <c r="W4" s="10"/>
      <c r="X4" s="10"/>
      <c r="Y4" s="10"/>
      <c r="Z4" s="10"/>
      <c r="AA4" s="10"/>
      <c r="AB4" s="10"/>
      <c r="AC4" s="10"/>
      <c r="AD4" s="10"/>
      <c r="AE4" s="11"/>
    </row>
    <row r="5" ht="8.1" customHeight="1">
      <c r="A5" s="13"/>
      <c r="B5" s="10"/>
      <c r="C5" s="10"/>
      <c r="D5" s="53"/>
      <c r="E5" s="53"/>
      <c r="F5" s="53"/>
      <c r="G5" s="54"/>
      <c r="H5" s="53"/>
      <c r="I5" s="53"/>
      <c r="J5" s="53"/>
      <c r="K5" s="54"/>
      <c r="L5" s="53"/>
      <c r="M5" s="53"/>
      <c r="N5" s="53"/>
      <c r="O5" s="10"/>
      <c r="P5" s="53"/>
      <c r="Q5" s="53"/>
      <c r="R5" s="53"/>
      <c r="S5" s="10"/>
      <c r="T5" s="53"/>
      <c r="U5" s="53"/>
      <c r="V5" s="53"/>
      <c r="W5" s="10"/>
      <c r="X5" s="10"/>
      <c r="Y5" s="10"/>
      <c r="Z5" s="10"/>
      <c r="AA5" s="10"/>
      <c r="AB5" s="10"/>
      <c r="AC5" s="10"/>
      <c r="AD5" s="10"/>
      <c r="AE5" s="11"/>
    </row>
    <row r="6" ht="17.45" customHeight="1">
      <c r="A6" s="13"/>
      <c r="B6" s="10"/>
      <c r="C6" s="10"/>
      <c r="D6" t="s" s="16">
        <v>37</v>
      </c>
      <c r="E6" t="s" s="16">
        <v>37</v>
      </c>
      <c r="F6" t="s" s="16">
        <v>38</v>
      </c>
      <c r="G6" s="51"/>
      <c r="H6" t="s" s="16">
        <v>37</v>
      </c>
      <c r="I6" t="s" s="16">
        <v>37</v>
      </c>
      <c r="J6" t="s" s="16">
        <v>38</v>
      </c>
      <c r="K6" s="51"/>
      <c r="L6" t="s" s="16">
        <v>37</v>
      </c>
      <c r="M6" t="s" s="16">
        <v>37</v>
      </c>
      <c r="N6" t="s" s="16">
        <v>38</v>
      </c>
      <c r="O6" s="52"/>
      <c r="P6" t="s" s="16">
        <v>37</v>
      </c>
      <c r="Q6" t="s" s="16">
        <v>37</v>
      </c>
      <c r="R6" t="s" s="16">
        <v>38</v>
      </c>
      <c r="S6" s="52"/>
      <c r="T6" t="s" s="16">
        <v>37</v>
      </c>
      <c r="U6" t="s" s="16">
        <v>37</v>
      </c>
      <c r="V6" t="s" s="16">
        <v>38</v>
      </c>
      <c r="W6" s="10"/>
      <c r="X6" s="10"/>
      <c r="Y6" s="10"/>
      <c r="Z6" s="10"/>
      <c r="AA6" s="10"/>
      <c r="AB6" s="10"/>
      <c r="AC6" s="10"/>
      <c r="AD6" s="10"/>
      <c r="AE6" s="11"/>
    </row>
    <row r="7" ht="17.45" customHeight="1">
      <c r="A7" s="13"/>
      <c r="B7" s="55"/>
      <c r="C7" s="55"/>
      <c r="D7" s="56">
        <v>2022</v>
      </c>
      <c r="E7" s="56">
        <v>2021</v>
      </c>
      <c r="F7" t="s" s="16">
        <v>39</v>
      </c>
      <c r="G7" s="51"/>
      <c r="H7" s="56">
        <v>2022</v>
      </c>
      <c r="I7" s="56">
        <v>2021</v>
      </c>
      <c r="J7" t="s" s="16">
        <v>39</v>
      </c>
      <c r="K7" s="51"/>
      <c r="L7" s="56">
        <v>2022</v>
      </c>
      <c r="M7" s="56">
        <v>2021</v>
      </c>
      <c r="N7" t="s" s="16">
        <v>39</v>
      </c>
      <c r="O7" s="52"/>
      <c r="P7" s="56">
        <v>2022</v>
      </c>
      <c r="Q7" s="56">
        <v>2021</v>
      </c>
      <c r="R7" t="s" s="16">
        <v>39</v>
      </c>
      <c r="S7" s="52"/>
      <c r="T7" s="56">
        <v>2022</v>
      </c>
      <c r="U7" s="56">
        <v>2021</v>
      </c>
      <c r="V7" t="s" s="16">
        <v>39</v>
      </c>
      <c r="W7" s="10"/>
      <c r="X7" s="10"/>
      <c r="Y7" s="10"/>
      <c r="Z7" s="10"/>
      <c r="AA7" s="10"/>
      <c r="AB7" s="10"/>
      <c r="AC7" s="10"/>
      <c r="AD7" s="10"/>
      <c r="AE7" s="11"/>
    </row>
    <row r="8" ht="17.45" customHeight="1">
      <c r="A8" s="13"/>
      <c r="B8" s="54"/>
      <c r="C8" s="54"/>
      <c r="D8" s="57"/>
      <c r="E8" s="57"/>
      <c r="F8" s="57"/>
      <c r="G8" s="54"/>
      <c r="H8" s="57"/>
      <c r="I8" s="57"/>
      <c r="J8" s="57"/>
      <c r="K8" s="57"/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10"/>
      <c r="X8" s="10"/>
      <c r="Y8" s="10"/>
      <c r="Z8" s="10"/>
      <c r="AA8" s="10"/>
      <c r="AB8" s="10"/>
      <c r="AC8" s="10"/>
      <c r="AD8" s="10"/>
      <c r="AE8" s="11"/>
    </row>
    <row r="9" ht="17.45" customHeight="1">
      <c r="A9" s="13"/>
      <c r="B9" t="s" s="59">
        <v>40</v>
      </c>
      <c r="C9" s="60"/>
      <c r="D9" s="29">
        <v>699433</v>
      </c>
      <c r="E9" s="29">
        <v>499744</v>
      </c>
      <c r="F9" s="27">
        <f>(D9-E9)/E9*100</f>
        <v>39.9582586284177</v>
      </c>
      <c r="G9" s="54"/>
      <c r="H9" s="29">
        <v>260554</v>
      </c>
      <c r="I9" s="29">
        <v>238598</v>
      </c>
      <c r="J9" s="27">
        <f>(H9-I9)/I9*100</f>
        <v>9.202088869143919</v>
      </c>
      <c r="K9" s="57"/>
      <c r="L9" s="29">
        <v>64915</v>
      </c>
      <c r="M9" s="29">
        <v>50703</v>
      </c>
      <c r="N9" s="27">
        <f>(L9-M9)/M9*100</f>
        <v>28.0298996114628</v>
      </c>
      <c r="O9" s="58"/>
      <c r="P9" s="29">
        <v>0</v>
      </c>
      <c r="Q9" s="29">
        <v>0</v>
      </c>
      <c r="R9" t="s" s="61">
        <v>41</v>
      </c>
      <c r="S9" s="58"/>
      <c r="T9" s="29">
        <f>D9+H9+L9+P9</f>
        <v>1024902</v>
      </c>
      <c r="U9" s="29">
        <f>E9+I9+M9+Q9</f>
        <v>789045</v>
      </c>
      <c r="V9" s="27">
        <f>(T9-U9)/U9*100</f>
        <v>29.8914510579245</v>
      </c>
      <c r="W9" s="10"/>
      <c r="X9" s="10"/>
      <c r="Y9" s="10"/>
      <c r="Z9" s="10"/>
      <c r="AA9" s="10"/>
      <c r="AB9" s="10"/>
      <c r="AC9" s="10"/>
      <c r="AD9" s="10"/>
      <c r="AE9" s="11"/>
    </row>
    <row r="10" ht="17.45" customHeight="1">
      <c r="A10" s="13"/>
      <c r="B10" s="54"/>
      <c r="C10" s="54"/>
      <c r="D10" s="25"/>
      <c r="E10" s="25"/>
      <c r="F10" s="27"/>
      <c r="G10" s="54"/>
      <c r="H10" s="25"/>
      <c r="I10" s="25"/>
      <c r="J10" s="27"/>
      <c r="K10" s="57"/>
      <c r="L10" s="25"/>
      <c r="M10" s="25"/>
      <c r="N10" s="27"/>
      <c r="O10" s="58"/>
      <c r="P10" s="32"/>
      <c r="Q10" s="32"/>
      <c r="R10" s="27"/>
      <c r="S10" s="58"/>
      <c r="T10" s="32"/>
      <c r="U10" s="32"/>
      <c r="V10" s="27"/>
      <c r="W10" s="10"/>
      <c r="X10" s="10"/>
      <c r="Y10" s="10"/>
      <c r="Z10" s="10"/>
      <c r="AA10" s="10"/>
      <c r="AB10" s="10"/>
      <c r="AC10" s="10"/>
      <c r="AD10" s="10"/>
      <c r="AE10" s="11"/>
    </row>
    <row r="11" ht="17.45" customHeight="1">
      <c r="A11" s="13"/>
      <c r="B11" t="s" s="19">
        <v>19</v>
      </c>
      <c r="C11" s="15"/>
      <c r="D11" s="62">
        <v>105178</v>
      </c>
      <c r="E11" s="62">
        <v>61279</v>
      </c>
      <c r="F11" s="22">
        <f>(D11-E11)/E11*100</f>
        <v>71.63791837334161</v>
      </c>
      <c r="G11" s="55"/>
      <c r="H11" s="63">
        <v>14344</v>
      </c>
      <c r="I11" s="63">
        <v>30137</v>
      </c>
      <c r="J11" s="22">
        <f>(H11-I11)/I11*100</f>
        <v>-52.4040216345356</v>
      </c>
      <c r="K11" s="64"/>
      <c r="L11" s="63">
        <v>3139</v>
      </c>
      <c r="M11" s="63">
        <v>1997</v>
      </c>
      <c r="N11" s="22">
        <f>(L11-M11)/M11*100</f>
        <v>57.185778668002</v>
      </c>
      <c r="O11" s="65"/>
      <c r="P11" s="63">
        <v>0</v>
      </c>
      <c r="Q11" s="63">
        <v>0</v>
      </c>
      <c r="R11" t="s" s="66">
        <v>41</v>
      </c>
      <c r="S11" s="65"/>
      <c r="T11" s="63">
        <f>D11+H11+L11+P11</f>
        <v>122661</v>
      </c>
      <c r="U11" s="63">
        <f>E11+I11+M11+Q11</f>
        <v>93413</v>
      </c>
      <c r="V11" s="22">
        <f>(T11-U11)/U11*100</f>
        <v>31.3104171796217</v>
      </c>
      <c r="W11" s="10"/>
      <c r="X11" s="10"/>
      <c r="Y11" s="10"/>
      <c r="Z11" s="10"/>
      <c r="AA11" s="10"/>
      <c r="AB11" s="10"/>
      <c r="AC11" s="10"/>
      <c r="AD11" s="10"/>
      <c r="AE11" s="11"/>
    </row>
    <row r="12" ht="17.45" customHeight="1">
      <c r="A12" s="13"/>
      <c r="B12" t="s" s="28">
        <v>42</v>
      </c>
      <c r="C12" s="10"/>
      <c r="D12" s="25">
        <v>-19414</v>
      </c>
      <c r="E12" s="25">
        <v>-17926</v>
      </c>
      <c r="F12" s="27">
        <f>(D12-E12)/E12*100</f>
        <v>8.300792145487</v>
      </c>
      <c r="G12" s="54"/>
      <c r="H12" s="25">
        <v>-6563</v>
      </c>
      <c r="I12" s="25">
        <v>-6595</v>
      </c>
      <c r="J12" s="27">
        <f>(H12-I12)/I12*100</f>
        <v>-0.485216072782411</v>
      </c>
      <c r="K12" s="57"/>
      <c r="L12" s="25">
        <v>-3989</v>
      </c>
      <c r="M12" s="25">
        <v>-3609</v>
      </c>
      <c r="N12" s="27">
        <f>(L12-M12)/M12*100</f>
        <v>10.5292324743696</v>
      </c>
      <c r="O12" s="58"/>
      <c r="P12" s="29">
        <v>0</v>
      </c>
      <c r="Q12" s="29">
        <v>0</v>
      </c>
      <c r="R12" t="s" s="61">
        <v>41</v>
      </c>
      <c r="S12" s="58"/>
      <c r="T12" s="29">
        <f>D12+H12+L12</f>
        <v>-29966</v>
      </c>
      <c r="U12" s="29">
        <f>E12+I12+M12</f>
        <v>-28130</v>
      </c>
      <c r="V12" s="27">
        <f>(T12-U12)/U12*100</f>
        <v>6.52683967294703</v>
      </c>
      <c r="W12" s="10"/>
      <c r="X12" s="10"/>
      <c r="Y12" s="10"/>
      <c r="Z12" s="10"/>
      <c r="AA12" s="10"/>
      <c r="AB12" s="10"/>
      <c r="AC12" s="10"/>
      <c r="AD12" s="10"/>
      <c r="AE12" s="11"/>
    </row>
    <row r="13" ht="17.45" customHeight="1">
      <c r="A13" s="13"/>
      <c r="B13" t="s" s="28">
        <v>21</v>
      </c>
      <c r="C13" s="60"/>
      <c r="D13" s="67">
        <v>-539</v>
      </c>
      <c r="E13" s="25">
        <v>-3450</v>
      </c>
      <c r="F13" s="27">
        <f>(D13-E13)/E13*100</f>
        <v>-84.37681159420291</v>
      </c>
      <c r="G13" s="54"/>
      <c r="H13" s="29">
        <v>0</v>
      </c>
      <c r="I13" s="29">
        <v>0</v>
      </c>
      <c r="J13" t="s" s="61">
        <v>41</v>
      </c>
      <c r="K13" s="57"/>
      <c r="L13" s="29">
        <v>0</v>
      </c>
      <c r="M13" s="29">
        <v>0</v>
      </c>
      <c r="N13" t="s" s="61">
        <v>41</v>
      </c>
      <c r="O13" s="58"/>
      <c r="P13" s="29">
        <v>0</v>
      </c>
      <c r="Q13" s="29">
        <v>0</v>
      </c>
      <c r="R13" t="s" s="61">
        <v>41</v>
      </c>
      <c r="S13" s="58"/>
      <c r="T13" s="29">
        <f>D13</f>
        <v>-539</v>
      </c>
      <c r="U13" s="29">
        <f>E13</f>
        <v>-3450</v>
      </c>
      <c r="V13" s="27">
        <f>(T13-U13)/U13*100</f>
        <v>-84.37681159420291</v>
      </c>
      <c r="W13" s="10"/>
      <c r="X13" s="10"/>
      <c r="Y13" s="10"/>
      <c r="Z13" s="10"/>
      <c r="AA13" s="10"/>
      <c r="AB13" s="10"/>
      <c r="AC13" s="10"/>
      <c r="AD13" s="10"/>
      <c r="AE13" s="11"/>
    </row>
    <row r="14" ht="17.45" customHeight="1">
      <c r="A14" s="13"/>
      <c r="B14" s="15"/>
      <c r="C14" s="15"/>
      <c r="D14" s="65"/>
      <c r="E14" s="65"/>
      <c r="F14" s="65"/>
      <c r="G14" s="1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10"/>
      <c r="X14" s="10"/>
      <c r="Y14" s="10"/>
      <c r="Z14" s="10"/>
      <c r="AA14" s="10"/>
      <c r="AB14" s="10"/>
      <c r="AC14" s="10"/>
      <c r="AD14" s="10"/>
      <c r="AE14" s="11"/>
    </row>
    <row r="15" ht="17.45" customHeight="1">
      <c r="A15" s="13"/>
      <c r="B15" t="s" s="19">
        <v>22</v>
      </c>
      <c r="C15" s="15"/>
      <c r="D15" s="62">
        <f>D11+D12</f>
        <v>85764</v>
      </c>
      <c r="E15" s="62">
        <f>E11+E12</f>
        <v>43353</v>
      </c>
      <c r="F15" s="22">
        <f>(D15-E15)/E15*100</f>
        <v>97.82713999031211</v>
      </c>
      <c r="G15" s="55"/>
      <c r="H15" s="62">
        <f>H11+H12</f>
        <v>7781</v>
      </c>
      <c r="I15" s="62">
        <f>I11+I12</f>
        <v>23542</v>
      </c>
      <c r="J15" s="22">
        <f>(H15-I15)/I15*100</f>
        <v>-66.9484325885651</v>
      </c>
      <c r="K15" s="64"/>
      <c r="L15" s="62">
        <f>L11+L12</f>
        <v>-850</v>
      </c>
      <c r="M15" s="62">
        <f>M11+M12</f>
        <v>-1612</v>
      </c>
      <c r="N15" s="22">
        <f>(L15-M15)/M15*100</f>
        <v>-47.2704714640199</v>
      </c>
      <c r="O15" s="65"/>
      <c r="P15" s="62">
        <f>P11+P13</f>
        <v>0</v>
      </c>
      <c r="Q15" s="62">
        <f>Q11+Q13</f>
        <v>0</v>
      </c>
      <c r="R15" t="s" s="66">
        <v>41</v>
      </c>
      <c r="S15" s="65"/>
      <c r="T15" s="62">
        <f>T11+T12+T13</f>
        <v>92156</v>
      </c>
      <c r="U15" s="62">
        <f>U11+U12+U13</f>
        <v>61833</v>
      </c>
      <c r="V15" s="22">
        <f>(T15-U15)/U15*100</f>
        <v>49.0401565507092</v>
      </c>
      <c r="W15" s="10"/>
      <c r="X15" s="10"/>
      <c r="Y15" s="10"/>
      <c r="Z15" s="10"/>
      <c r="AA15" s="10"/>
      <c r="AB15" s="10"/>
      <c r="AC15" s="10"/>
      <c r="AD15" s="10"/>
      <c r="AE15" s="11"/>
    </row>
    <row r="16" ht="17.45" customHeight="1">
      <c r="A16" s="13"/>
      <c r="B16" t="s" s="59">
        <v>43</v>
      </c>
      <c r="C16" s="60"/>
      <c r="D16" s="29">
        <v>0</v>
      </c>
      <c r="E16" s="29">
        <v>0</v>
      </c>
      <c r="F16" t="s" s="61">
        <v>41</v>
      </c>
      <c r="G16" s="27"/>
      <c r="H16" s="29">
        <v>0</v>
      </c>
      <c r="I16" s="29">
        <v>0</v>
      </c>
      <c r="J16" t="s" s="61">
        <v>41</v>
      </c>
      <c r="K16" s="57"/>
      <c r="L16" s="29">
        <v>0</v>
      </c>
      <c r="M16" s="29">
        <v>0</v>
      </c>
      <c r="N16" t="s" s="61">
        <v>41</v>
      </c>
      <c r="O16" s="58"/>
      <c r="P16" s="29">
        <v>-4198</v>
      </c>
      <c r="Q16" s="29">
        <v>-2525</v>
      </c>
      <c r="R16" s="27">
        <f>(P16-Q16)/Q16*100</f>
        <v>66.2574257425743</v>
      </c>
      <c r="S16" s="27"/>
      <c r="T16" s="29">
        <f>P16</f>
        <v>-4198</v>
      </c>
      <c r="U16" s="29">
        <f>Q16</f>
        <v>-2525</v>
      </c>
      <c r="V16" s="27">
        <f>(T16-U16)/U16*100</f>
        <v>66.2574257425743</v>
      </c>
      <c r="W16" s="10"/>
      <c r="X16" s="10"/>
      <c r="Y16" s="10"/>
      <c r="Z16" s="10"/>
      <c r="AA16" s="10"/>
      <c r="AB16" s="10"/>
      <c r="AC16" s="10"/>
      <c r="AD16" s="10"/>
      <c r="AE16" s="11"/>
    </row>
    <row r="17" ht="17.45" customHeight="1">
      <c r="A17" s="13"/>
      <c r="B17" s="54"/>
      <c r="C17" s="54"/>
      <c r="D17" s="25"/>
      <c r="E17" s="25"/>
      <c r="F17" s="27"/>
      <c r="G17" s="54"/>
      <c r="H17" s="25"/>
      <c r="I17" s="25"/>
      <c r="J17" s="27"/>
      <c r="K17" s="57"/>
      <c r="L17" s="25"/>
      <c r="M17" s="25"/>
      <c r="N17" s="27"/>
      <c r="O17" s="58"/>
      <c r="P17" s="32"/>
      <c r="Q17" s="32"/>
      <c r="R17" s="27"/>
      <c r="S17" s="58"/>
      <c r="T17" s="32"/>
      <c r="U17" s="32"/>
      <c r="V17" s="27"/>
      <c r="W17" s="10"/>
      <c r="X17" s="10"/>
      <c r="Y17" s="10"/>
      <c r="Z17" s="10"/>
      <c r="AA17" s="10"/>
      <c r="AB17" s="10"/>
      <c r="AC17" s="10"/>
      <c r="AD17" s="10"/>
      <c r="AE17" s="11"/>
    </row>
    <row r="18" ht="18.75" customHeight="1">
      <c r="A18" s="13"/>
      <c r="B18" t="s" s="33">
        <v>25</v>
      </c>
      <c r="C18" s="34"/>
      <c r="D18" s="68">
        <f>D15</f>
        <v>85764</v>
      </c>
      <c r="E18" s="68">
        <f>E15</f>
        <v>43353</v>
      </c>
      <c r="F18" s="69">
        <f>(D18-E18)/E18*100</f>
        <v>97.82713999031211</v>
      </c>
      <c r="G18" s="70"/>
      <c r="H18" s="68">
        <f>H15</f>
        <v>7781</v>
      </c>
      <c r="I18" s="68">
        <f>I15</f>
        <v>23542</v>
      </c>
      <c r="J18" s="69">
        <f>(H18-I18)/I18*100</f>
        <v>-66.9484325885651</v>
      </c>
      <c r="K18" s="71"/>
      <c r="L18" s="68">
        <f>L15</f>
        <v>-850</v>
      </c>
      <c r="M18" s="68">
        <f>M15</f>
        <v>-1612</v>
      </c>
      <c r="N18" s="69">
        <f>(L18-M18)/M18*100</f>
        <v>-47.2704714640199</v>
      </c>
      <c r="O18" s="72"/>
      <c r="P18" s="68">
        <f>P15+P16</f>
        <v>-4198</v>
      </c>
      <c r="Q18" s="68">
        <f>Q15+Q16</f>
        <v>-2525</v>
      </c>
      <c r="R18" s="69">
        <f>(P18-Q18)/Q18*100</f>
        <v>66.2574257425743</v>
      </c>
      <c r="S18" s="72"/>
      <c r="T18" s="68">
        <f>T15+T16</f>
        <v>87958</v>
      </c>
      <c r="U18" s="68">
        <f>U15+U16</f>
        <v>59308</v>
      </c>
      <c r="V18" s="69">
        <f>(T18-U18)/U18*100</f>
        <v>48.3071423753962</v>
      </c>
      <c r="W18" s="10"/>
      <c r="X18" s="10"/>
      <c r="Y18" s="10"/>
      <c r="Z18" s="10"/>
      <c r="AA18" s="10"/>
      <c r="AB18" s="10"/>
      <c r="AC18" s="10"/>
      <c r="AD18" s="10"/>
      <c r="AE18" s="11"/>
    </row>
    <row r="19" ht="17.45" customHeight="1">
      <c r="A19" s="13"/>
      <c r="B19" s="15"/>
      <c r="C19" s="15"/>
      <c r="D19" s="73"/>
      <c r="E19" s="73"/>
      <c r="F19" s="23"/>
      <c r="G19" s="55"/>
      <c r="H19" s="73"/>
      <c r="I19" s="73"/>
      <c r="J19" s="23"/>
      <c r="K19" s="64"/>
      <c r="L19" s="73"/>
      <c r="M19" s="73"/>
      <c r="N19" s="23"/>
      <c r="O19" s="58"/>
      <c r="P19" s="74"/>
      <c r="Q19" s="74"/>
      <c r="R19" s="23"/>
      <c r="S19" s="58"/>
      <c r="T19" s="74"/>
      <c r="U19" s="74"/>
      <c r="V19" s="23"/>
      <c r="W19" s="10"/>
      <c r="X19" s="10"/>
      <c r="Y19" s="10"/>
      <c r="Z19" s="10"/>
      <c r="AA19" s="10"/>
      <c r="AB19" s="10"/>
      <c r="AC19" s="10"/>
      <c r="AD19" s="10"/>
      <c r="AE19" s="11"/>
    </row>
    <row r="20" ht="17.45" customHeight="1">
      <c r="A20" s="13"/>
      <c r="B20" t="s" s="19">
        <v>44</v>
      </c>
      <c r="C20" s="10"/>
      <c r="D20" s="75">
        <f>D11/D9</f>
        <v>0.150376090347467</v>
      </c>
      <c r="E20" s="75">
        <f>E11/E9</f>
        <v>0.122620781840302</v>
      </c>
      <c r="F20" s="22">
        <f>(D20-E20)/E20*100</f>
        <v>22.6350770975451</v>
      </c>
      <c r="G20" s="10"/>
      <c r="H20" s="75">
        <f>H11/H9</f>
        <v>0.0550519278153473</v>
      </c>
      <c r="I20" s="75">
        <f>I11/I9</f>
        <v>0.126308686577423</v>
      </c>
      <c r="J20" s="22">
        <f>(H20-I20)/I20*100</f>
        <v>-56.4147729605261</v>
      </c>
      <c r="K20" s="58"/>
      <c r="L20" s="75">
        <f>L11/L9</f>
        <v>0.0483555418624355</v>
      </c>
      <c r="M20" s="75">
        <f>M11/M9</f>
        <v>0.0393862296116601</v>
      </c>
      <c r="N20" s="22">
        <f>(L20-M20)/M20*100</f>
        <v>22.7727110190819</v>
      </c>
      <c r="O20" s="58"/>
      <c r="P20" s="62">
        <v>0</v>
      </c>
      <c r="Q20" s="62">
        <v>0</v>
      </c>
      <c r="R20" t="s" s="66">
        <v>41</v>
      </c>
      <c r="S20" s="58"/>
      <c r="T20" s="75">
        <f>T11/T9</f>
        <v>0.119680710936265</v>
      </c>
      <c r="U20" s="75">
        <f>U11/U9</f>
        <v>0.118387417701145</v>
      </c>
      <c r="V20" s="22">
        <f>(T20-U20)/U20*100</f>
        <v>1.09242456692887</v>
      </c>
      <c r="W20" s="10"/>
      <c r="X20" s="10"/>
      <c r="Y20" s="10"/>
      <c r="Z20" s="10"/>
      <c r="AA20" s="10"/>
      <c r="AB20" s="10"/>
      <c r="AC20" s="10"/>
      <c r="AD20" s="10"/>
      <c r="AE20" s="11"/>
    </row>
    <row r="21" ht="17.45" customHeight="1">
      <c r="A21" s="13"/>
      <c r="B21" s="15"/>
      <c r="C21" s="10"/>
      <c r="D21" s="76"/>
      <c r="E21" s="76"/>
      <c r="F21" s="23"/>
      <c r="G21" s="10"/>
      <c r="H21" s="76"/>
      <c r="I21" s="76"/>
      <c r="J21" s="23"/>
      <c r="K21" s="58"/>
      <c r="L21" s="76"/>
      <c r="M21" s="76"/>
      <c r="N21" s="23"/>
      <c r="O21" s="58"/>
      <c r="P21" s="76"/>
      <c r="Q21" s="76"/>
      <c r="R21" s="23"/>
      <c r="S21" s="58"/>
      <c r="T21" s="76"/>
      <c r="U21" s="76"/>
      <c r="V21" s="23"/>
      <c r="W21" s="10"/>
      <c r="X21" s="10"/>
      <c r="Y21" s="10"/>
      <c r="Z21" s="10"/>
      <c r="AA21" s="10"/>
      <c r="AB21" s="10"/>
      <c r="AC21" s="10"/>
      <c r="AD21" s="10"/>
      <c r="AE21" s="11"/>
    </row>
    <row r="22" ht="17.45" customHeight="1">
      <c r="A22" s="13"/>
      <c r="B22" s="15"/>
      <c r="C22" s="10"/>
      <c r="D22" s="76"/>
      <c r="E22" s="76"/>
      <c r="F22" s="23"/>
      <c r="G22" s="10"/>
      <c r="H22" s="76"/>
      <c r="I22" s="76"/>
      <c r="J22" s="23"/>
      <c r="K22" s="58"/>
      <c r="L22" s="76"/>
      <c r="M22" s="76"/>
      <c r="N22" s="23"/>
      <c r="O22" s="58"/>
      <c r="P22" s="76"/>
      <c r="Q22" s="76"/>
      <c r="R22" s="23"/>
      <c r="S22" s="58"/>
      <c r="T22" s="76"/>
      <c r="U22" s="76"/>
      <c r="V22" s="23"/>
      <c r="W22" s="10"/>
      <c r="X22" s="10"/>
      <c r="Y22" s="10"/>
      <c r="Z22" s="10"/>
      <c r="AA22" s="10"/>
      <c r="AB22" s="10"/>
      <c r="AC22" s="10"/>
      <c r="AD22" s="10"/>
      <c r="AE22" s="11"/>
    </row>
    <row r="23" ht="17.45" customHeight="1">
      <c r="A23" s="13"/>
      <c r="B23" t="s" s="59">
        <v>45</v>
      </c>
      <c r="C23" s="60"/>
      <c r="D23" s="25">
        <v>355986</v>
      </c>
      <c r="E23" s="25">
        <v>328277</v>
      </c>
      <c r="F23" s="27">
        <f>(D23-E23)/E23*100</f>
        <v>8.44073754786354</v>
      </c>
      <c r="G23" s="57"/>
      <c r="H23" s="25">
        <v>173778</v>
      </c>
      <c r="I23" s="25">
        <v>174456</v>
      </c>
      <c r="J23" s="27">
        <f>(H23-I23)/I23*100</f>
        <v>-0.388636676296602</v>
      </c>
      <c r="K23" s="57"/>
      <c r="L23" s="25">
        <v>83001</v>
      </c>
      <c r="M23" s="25">
        <v>67837</v>
      </c>
      <c r="N23" s="27">
        <f>(L23-M23)/M23*100</f>
        <v>22.3535828530153</v>
      </c>
      <c r="O23" s="77"/>
      <c r="P23" s="29">
        <v>133786</v>
      </c>
      <c r="Q23" s="29">
        <v>139386</v>
      </c>
      <c r="R23" s="32">
        <f>(P23-Q23)/Q23*100</f>
        <v>-4.01762013401633</v>
      </c>
      <c r="S23" s="77"/>
      <c r="T23" s="29">
        <f>D23+H23+L23+P23</f>
        <v>746551</v>
      </c>
      <c r="U23" s="29">
        <f>E23+I23+M23+Q23</f>
        <v>709956</v>
      </c>
      <c r="V23" s="32">
        <f>(T23-U23)/U23*100</f>
        <v>5.15454478869113</v>
      </c>
      <c r="W23" s="10"/>
      <c r="X23" s="10"/>
      <c r="Y23" s="10"/>
      <c r="Z23" s="10"/>
      <c r="AA23" s="10"/>
      <c r="AB23" s="10"/>
      <c r="AC23" s="10"/>
      <c r="AD23" s="10"/>
      <c r="AE23" s="11"/>
    </row>
    <row r="24" ht="17.45" customHeight="1">
      <c r="A24" s="13"/>
      <c r="B24" t="s" s="59">
        <v>46</v>
      </c>
      <c r="C24" s="60"/>
      <c r="D24" s="25">
        <v>108463</v>
      </c>
      <c r="E24" s="25">
        <v>126260</v>
      </c>
      <c r="F24" s="27">
        <f>(D24-E24)/E24*100</f>
        <v>-14.0955171867575</v>
      </c>
      <c r="G24" s="78"/>
      <c r="H24" s="25">
        <v>39900</v>
      </c>
      <c r="I24" s="25">
        <v>46506</v>
      </c>
      <c r="J24" s="27">
        <f>(H24-I24)/I24*100</f>
        <v>-14.2046187588698</v>
      </c>
      <c r="K24" s="79"/>
      <c r="L24" s="25">
        <v>16541</v>
      </c>
      <c r="M24" s="25">
        <v>14741</v>
      </c>
      <c r="N24" s="27">
        <f>(L24-M24)/M24*100</f>
        <v>12.2108405128553</v>
      </c>
      <c r="O24" s="77"/>
      <c r="P24" s="29">
        <v>220937</v>
      </c>
      <c r="Q24" s="29">
        <v>190836</v>
      </c>
      <c r="R24" s="32">
        <f>(P24-Q24)/Q24*100</f>
        <v>15.7732293697206</v>
      </c>
      <c r="S24" s="77"/>
      <c r="T24" s="29">
        <f>D24+H24+L24+P24</f>
        <v>385841</v>
      </c>
      <c r="U24" s="29">
        <f>E24+I24+M24+Q24</f>
        <v>378343</v>
      </c>
      <c r="V24" s="32">
        <f>(T24-U24)/U24*100</f>
        <v>1.98179958397539</v>
      </c>
      <c r="W24" s="10"/>
      <c r="X24" s="10"/>
      <c r="Y24" s="10"/>
      <c r="Z24" s="10"/>
      <c r="AA24" s="10"/>
      <c r="AB24" s="10"/>
      <c r="AC24" s="10"/>
      <c r="AD24" s="10"/>
      <c r="AE24" s="11"/>
    </row>
    <row r="25" ht="17.45" customHeight="1">
      <c r="A25" s="13"/>
      <c r="B25" t="s" s="80">
        <v>47</v>
      </c>
      <c r="C25" s="81"/>
      <c r="D25" s="82">
        <v>26095</v>
      </c>
      <c r="E25" s="82">
        <v>17997</v>
      </c>
      <c r="F25" s="83">
        <f>(D25-E25)/E25*100</f>
        <v>44.9963882869367</v>
      </c>
      <c r="G25" s="84"/>
      <c r="H25" s="82">
        <v>4361</v>
      </c>
      <c r="I25" s="82">
        <v>3369</v>
      </c>
      <c r="J25" s="83">
        <f>(H25-I25)/I25*100</f>
        <v>29.4449391510834</v>
      </c>
      <c r="K25" s="85"/>
      <c r="L25" s="82">
        <v>16834</v>
      </c>
      <c r="M25" s="82">
        <v>12170</v>
      </c>
      <c r="N25" s="83">
        <f>(L25-M25)/M25*100</f>
        <v>38.3237469186524</v>
      </c>
      <c r="O25" s="86"/>
      <c r="P25" s="82">
        <v>2203</v>
      </c>
      <c r="Q25" s="82">
        <v>1140</v>
      </c>
      <c r="R25" s="87">
        <f>(P25-Q25)/Q25*100</f>
        <v>93.2456140350877</v>
      </c>
      <c r="S25" s="86"/>
      <c r="T25" s="82">
        <f>D25+H25+L25+P25</f>
        <v>49493</v>
      </c>
      <c r="U25" s="82">
        <f>E25+I25+M25+Q25</f>
        <v>34676</v>
      </c>
      <c r="V25" s="87">
        <f>(T25-U25)/U25*100</f>
        <v>42.7298419656246</v>
      </c>
      <c r="W25" s="10"/>
      <c r="X25" s="10"/>
      <c r="Y25" s="10"/>
      <c r="Z25" s="10"/>
      <c r="AA25" s="10"/>
      <c r="AB25" s="10"/>
      <c r="AC25" s="10"/>
      <c r="AD25" s="10"/>
      <c r="AE25" s="11"/>
    </row>
    <row r="26" ht="17.45" customHeight="1">
      <c r="A26" s="13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10"/>
      <c r="X26" s="10"/>
      <c r="Y26" s="10"/>
      <c r="Z26" s="10"/>
      <c r="AA26" s="10"/>
      <c r="AB26" s="10"/>
      <c r="AC26" s="10"/>
      <c r="AD26" s="10"/>
      <c r="AE26" s="11"/>
    </row>
    <row r="27" ht="17.45" customHeight="1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1"/>
    </row>
    <row r="28" ht="17.45" customHeight="1">
      <c r="A28" s="1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1"/>
    </row>
    <row r="29" ht="17.45" customHeight="1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1"/>
    </row>
    <row r="30" ht="17.45" customHeight="1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1"/>
    </row>
    <row r="31" ht="17.45" customHeight="1">
      <c r="A31" s="1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1"/>
    </row>
    <row r="32" ht="17.45" customHeight="1">
      <c r="A32" s="1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1"/>
    </row>
    <row r="33" ht="17.45" customHeight="1">
      <c r="A33" s="1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1"/>
    </row>
    <row r="34" ht="17.45" customHeight="1">
      <c r="A34" s="1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1"/>
    </row>
    <row r="35" ht="17.45" customHeight="1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1"/>
    </row>
    <row r="36" ht="17.45" customHeight="1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1"/>
    </row>
    <row r="37" ht="17.45" customHeight="1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1"/>
    </row>
    <row r="38" ht="17.45" customHeight="1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1"/>
    </row>
    <row r="39" ht="17.45" customHeight="1">
      <c r="A39" s="1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1"/>
    </row>
    <row r="40" ht="17.45" customHeight="1">
      <c r="A40" s="1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1"/>
    </row>
    <row r="41" ht="17.45" customHeight="1">
      <c r="A41" s="1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1"/>
    </row>
    <row r="42" ht="17.45" customHeight="1">
      <c r="A42" s="1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1"/>
    </row>
    <row r="43" ht="17.45" customHeight="1">
      <c r="A43" s="1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1"/>
    </row>
    <row r="44" ht="17.45" customHeight="1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1"/>
    </row>
    <row r="45" ht="17.45" customHeight="1">
      <c r="A45" s="1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1"/>
    </row>
    <row r="46" ht="17.45" customHeight="1">
      <c r="A46" s="1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1"/>
    </row>
    <row r="47" ht="17.45" customHeight="1">
      <c r="A47" s="1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1"/>
    </row>
    <row r="48" ht="17.45" customHeight="1">
      <c r="A48" s="1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1"/>
    </row>
    <row r="49" ht="17.45" customHeight="1">
      <c r="A49" s="1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1"/>
    </row>
    <row r="50" ht="17.45" customHeight="1">
      <c r="A50" s="13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1"/>
    </row>
    <row r="51" ht="17.45" customHeight="1">
      <c r="A51" s="13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1"/>
    </row>
    <row r="52" ht="17.45" customHeight="1">
      <c r="A52" s="13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1"/>
    </row>
    <row r="53" ht="17.45" customHeight="1">
      <c r="A53" s="13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1"/>
    </row>
    <row r="54" ht="17.45" customHeight="1">
      <c r="A54" s="13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1"/>
    </row>
    <row r="55" ht="17.45" customHeight="1">
      <c r="A55" s="1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1"/>
    </row>
    <row r="56" ht="17.45" customHeight="1">
      <c r="A56" s="1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1"/>
    </row>
    <row r="57" ht="17.45" customHeight="1">
      <c r="A57" s="1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1"/>
    </row>
    <row r="58" ht="17.45" customHeight="1">
      <c r="A58" s="13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1"/>
    </row>
    <row r="59" ht="17.45" customHeight="1">
      <c r="A59" s="1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1"/>
    </row>
    <row r="60" ht="17.45" customHeight="1">
      <c r="A60" s="1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1"/>
    </row>
    <row r="61" ht="17.45" customHeight="1">
      <c r="A61" s="1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1"/>
    </row>
    <row r="62" ht="17.45" customHeight="1">
      <c r="A62" s="13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1"/>
    </row>
    <row r="63" ht="17.45" customHeight="1">
      <c r="A63" s="1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1"/>
    </row>
    <row r="64" ht="17.45" customHeight="1">
      <c r="A64" s="1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1"/>
    </row>
    <row r="65" ht="17.4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5"/>
    </row>
  </sheetData>
  <mergeCells count="6">
    <mergeCell ref="T4:V4"/>
    <mergeCell ref="B2:V2"/>
    <mergeCell ref="D4:F4"/>
    <mergeCell ref="H4:J4"/>
    <mergeCell ref="L4:N4"/>
    <mergeCell ref="P4:R4"/>
  </mergeCells>
  <pageMargins left="0.7" right="0.7" top="0.75" bottom="0.75" header="0.3" footer="0.3"/>
  <pageSetup firstPageNumber="1" fitToHeight="1" fitToWidth="1" scale="44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172"/>
  <sheetViews>
    <sheetView workbookViewId="0" showGridLines="0" defaultGridColor="1"/>
  </sheetViews>
  <sheetFormatPr defaultColWidth="11" defaultRowHeight="15.75" customHeight="1" outlineLevelRow="0" outlineLevelCol="0"/>
  <cols>
    <col min="1" max="1" width="11" style="89" customWidth="1"/>
    <col min="2" max="2" width="21.8516" style="89" customWidth="1"/>
    <col min="3" max="3" width="1.35156" style="89" customWidth="1"/>
    <col min="4" max="7" width="10.6719" style="89" customWidth="1"/>
    <col min="8" max="8" width="2.67188" style="89" customWidth="1"/>
    <col min="9" max="12" width="10.6719" style="89" customWidth="1"/>
    <col min="13" max="13" width="2.67188" style="89" customWidth="1"/>
    <col min="14" max="17" width="10.6719" style="89" customWidth="1"/>
    <col min="18" max="19" width="2.67188" style="89" customWidth="1"/>
    <col min="20" max="23" width="10.6719" style="89" customWidth="1"/>
    <col min="24" max="24" width="8" style="89" customWidth="1"/>
    <col min="25" max="27" width="8.35156" style="89" customWidth="1"/>
    <col min="28" max="16384" width="11" style="89" customWidth="1"/>
  </cols>
  <sheetData>
    <row r="1" ht="15.75" customHeight="1">
      <c r="A1" s="4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</row>
    <row r="2" ht="28.5" customHeight="1">
      <c r="A2" s="13"/>
      <c r="B2" s="10"/>
      <c r="C2" s="10"/>
      <c r="D2" t="s" s="90">
        <v>48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1"/>
      <c r="T2" s="48"/>
      <c r="U2" s="48"/>
      <c r="V2" s="48"/>
      <c r="W2" s="13"/>
      <c r="X2" s="10"/>
      <c r="Y2" s="10"/>
      <c r="Z2" s="10"/>
      <c r="AA2" s="11"/>
    </row>
    <row r="3" ht="15.75" customHeight="1">
      <c r="A3" s="13"/>
      <c r="B3" s="10"/>
      <c r="C3" s="10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/>
      <c r="T3" s="10"/>
      <c r="U3" s="10"/>
      <c r="V3" s="10"/>
      <c r="W3" s="10"/>
      <c r="X3" s="10"/>
      <c r="Y3" s="10"/>
      <c r="Z3" s="10"/>
      <c r="AA3" s="11"/>
    </row>
    <row r="4" ht="33" customHeight="1">
      <c r="A4" s="13"/>
      <c r="B4" t="s" s="14">
        <v>1</v>
      </c>
      <c r="C4" s="10"/>
      <c r="D4" t="s" s="8">
        <v>32</v>
      </c>
      <c r="E4" s="9"/>
      <c r="F4" s="9"/>
      <c r="G4" s="9"/>
      <c r="H4" s="12"/>
      <c r="I4" t="s" s="8">
        <v>33</v>
      </c>
      <c r="J4" s="9"/>
      <c r="K4" s="9"/>
      <c r="L4" s="9"/>
      <c r="M4" s="12"/>
      <c r="N4" t="s" s="8">
        <v>34</v>
      </c>
      <c r="O4" s="9"/>
      <c r="P4" s="9"/>
      <c r="Q4" s="9"/>
      <c r="R4" s="12"/>
      <c r="S4" s="12"/>
      <c r="T4" t="s" s="8">
        <v>36</v>
      </c>
      <c r="U4" s="9"/>
      <c r="V4" s="9"/>
      <c r="W4" s="9"/>
      <c r="X4" s="10"/>
      <c r="Y4" s="10"/>
      <c r="Z4" s="10"/>
      <c r="AA4" s="11"/>
    </row>
    <row r="5" ht="12.75" customHeight="1">
      <c r="A5" s="13"/>
      <c r="B5" s="10"/>
      <c r="C5" s="10"/>
      <c r="D5" s="92"/>
      <c r="E5" s="92"/>
      <c r="F5" s="92"/>
      <c r="G5" s="9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0"/>
      <c r="Y5" s="10"/>
      <c r="Z5" s="10"/>
      <c r="AA5" s="11"/>
    </row>
    <row r="6" ht="32.25" customHeight="1">
      <c r="A6" s="13"/>
      <c r="B6" s="10"/>
      <c r="C6" s="10"/>
      <c r="D6" t="s" s="16">
        <v>49</v>
      </c>
      <c r="E6" t="s" s="16">
        <v>50</v>
      </c>
      <c r="F6" t="s" s="16">
        <v>51</v>
      </c>
      <c r="G6" t="s" s="16">
        <v>52</v>
      </c>
      <c r="H6" s="93"/>
      <c r="I6" t="s" s="16">
        <v>49</v>
      </c>
      <c r="J6" t="s" s="16">
        <v>50</v>
      </c>
      <c r="K6" t="s" s="16">
        <v>51</v>
      </c>
      <c r="L6" t="s" s="16">
        <v>52</v>
      </c>
      <c r="M6" s="93"/>
      <c r="N6" t="s" s="16">
        <v>49</v>
      </c>
      <c r="O6" t="s" s="16">
        <v>50</v>
      </c>
      <c r="P6" t="s" s="16">
        <v>51</v>
      </c>
      <c r="Q6" t="s" s="16">
        <v>52</v>
      </c>
      <c r="R6" s="93"/>
      <c r="S6" s="93"/>
      <c r="T6" t="s" s="16">
        <v>49</v>
      </c>
      <c r="U6" t="s" s="16">
        <v>50</v>
      </c>
      <c r="V6" t="s" s="16">
        <v>51</v>
      </c>
      <c r="W6" t="s" s="16">
        <v>52</v>
      </c>
      <c r="X6" s="10"/>
      <c r="Y6" s="10"/>
      <c r="Z6" s="10"/>
      <c r="AA6" s="11"/>
    </row>
    <row r="7" ht="9" customHeight="1">
      <c r="A7" s="13"/>
      <c r="B7" s="10"/>
      <c r="C7" s="10"/>
      <c r="D7" s="93"/>
      <c r="E7" s="93"/>
      <c r="F7" s="93"/>
      <c r="G7" s="93"/>
      <c r="H7" s="93"/>
      <c r="I7" s="94"/>
      <c r="J7" s="93"/>
      <c r="K7" s="94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10"/>
      <c r="Y7" s="10"/>
      <c r="Z7" s="10"/>
      <c r="AA7" s="11"/>
    </row>
    <row r="8" ht="15.75" customHeight="1">
      <c r="A8" s="13"/>
      <c r="B8" t="s" s="95">
        <v>53</v>
      </c>
      <c r="C8" s="10"/>
      <c r="D8" s="96">
        <v>433736</v>
      </c>
      <c r="E8" s="97">
        <f>(D8/D$16)*100</f>
        <v>64.4420144295342</v>
      </c>
      <c r="F8" s="96">
        <f>330327+7386-27706</f>
        <v>310007</v>
      </c>
      <c r="G8" s="97">
        <f>(D8-F8)/F8*100</f>
        <v>39.9116794136907</v>
      </c>
      <c r="H8" s="98"/>
      <c r="I8" s="96">
        <v>94463</v>
      </c>
      <c r="J8" s="97">
        <f>(I8/I$16)*100</f>
        <v>36.2548118808841</v>
      </c>
      <c r="K8" s="96">
        <f>77629-32</f>
        <v>77597</v>
      </c>
      <c r="L8" s="97">
        <f>(I8-K8)/K8*100</f>
        <v>21.7353763676431</v>
      </c>
      <c r="M8" s="98"/>
      <c r="N8" s="96">
        <v>4498</v>
      </c>
      <c r="O8" s="97">
        <f>N8/N$16*100</f>
        <v>6.92906107987368</v>
      </c>
      <c r="P8" s="96">
        <v>2740</v>
      </c>
      <c r="Q8" s="97">
        <f>(N8-P8)/P8*100</f>
        <v>64.16058394160579</v>
      </c>
      <c r="R8" s="98"/>
      <c r="S8" s="98"/>
      <c r="T8" s="96">
        <f>D8+I8+N8</f>
        <v>532697</v>
      </c>
      <c r="U8" s="97">
        <f>T8/T$16*100</f>
        <v>53.3480148858524</v>
      </c>
      <c r="V8" s="96">
        <f>F8+K8+P8</f>
        <v>390344</v>
      </c>
      <c r="W8" s="97">
        <f>(T8-V8)/V8*100</f>
        <v>36.4686020535733</v>
      </c>
      <c r="X8" s="10"/>
      <c r="Y8" s="10"/>
      <c r="Z8" s="26"/>
      <c r="AA8" s="11"/>
    </row>
    <row r="9" ht="15.75" customHeight="1">
      <c r="A9" s="13"/>
      <c r="B9" s="10"/>
      <c r="C9" s="10"/>
      <c r="D9" s="26"/>
      <c r="E9" s="23"/>
      <c r="F9" s="26"/>
      <c r="G9" s="23"/>
      <c r="H9" s="99"/>
      <c r="I9" s="26"/>
      <c r="J9" s="23"/>
      <c r="K9" s="26"/>
      <c r="L9" s="23"/>
      <c r="M9" s="99"/>
      <c r="N9" s="26"/>
      <c r="O9" s="23"/>
      <c r="P9" s="26"/>
      <c r="Q9" s="23"/>
      <c r="R9" s="99"/>
      <c r="S9" s="99"/>
      <c r="T9" s="26"/>
      <c r="U9" s="23"/>
      <c r="V9" s="26"/>
      <c r="W9" s="23"/>
      <c r="X9" s="10"/>
      <c r="Y9" s="10"/>
      <c r="Z9" s="10"/>
      <c r="AA9" s="11"/>
    </row>
    <row r="10" ht="15.75" customHeight="1">
      <c r="A10" s="13"/>
      <c r="B10" t="s" s="95">
        <v>54</v>
      </c>
      <c r="C10" s="10"/>
      <c r="D10" s="96">
        <f>D12+D13+D14</f>
        <v>239328</v>
      </c>
      <c r="E10" s="97">
        <f>(D10/D$16)*100</f>
        <v>35.5579855704658</v>
      </c>
      <c r="F10" s="96">
        <f>F12+F13+F14</f>
        <v>173040</v>
      </c>
      <c r="G10" s="97">
        <f>(D10-F10)/F10*100</f>
        <v>38.3079056865465</v>
      </c>
      <c r="H10" s="98"/>
      <c r="I10" s="96">
        <f>I12+I13+I14</f>
        <v>166090</v>
      </c>
      <c r="J10" s="97">
        <f>(I10/I$16)*100</f>
        <v>63.7451881191159</v>
      </c>
      <c r="K10" s="96">
        <f>K12+K13+K14</f>
        <v>160969</v>
      </c>
      <c r="L10" s="97">
        <f>(I10-K10)/K10*100</f>
        <v>3.18135790121079</v>
      </c>
      <c r="M10" s="98"/>
      <c r="N10" s="96">
        <f>N12+N13+N14</f>
        <v>60417</v>
      </c>
      <c r="O10" s="97">
        <f>N10/N$16*100</f>
        <v>93.0709389201263</v>
      </c>
      <c r="P10" s="96">
        <f>P12+P13+P14</f>
        <v>47964</v>
      </c>
      <c r="Q10" s="97">
        <f>(N10-P10)/P10*100</f>
        <v>25.9632224168126</v>
      </c>
      <c r="R10" s="98"/>
      <c r="S10" s="98"/>
      <c r="T10" s="96">
        <f>D10+I10+N10</f>
        <v>465835</v>
      </c>
      <c r="U10" s="97">
        <f>T10/T$16*100</f>
        <v>46.6519851141476</v>
      </c>
      <c r="V10" s="96">
        <f>F10+K10+P10</f>
        <v>381973</v>
      </c>
      <c r="W10" s="97">
        <f>(T10-V10)/V10*100</f>
        <v>21.9549549313695</v>
      </c>
      <c r="X10" s="10"/>
      <c r="Y10" s="10"/>
      <c r="Z10" s="10"/>
      <c r="AA10" s="11"/>
    </row>
    <row r="11" ht="8.25" customHeight="1">
      <c r="A11" s="13"/>
      <c r="B11" s="10"/>
      <c r="C11" s="10"/>
      <c r="D11" s="26"/>
      <c r="E11" s="23"/>
      <c r="F11" s="26"/>
      <c r="G11" s="23"/>
      <c r="H11" s="99"/>
      <c r="I11" s="26"/>
      <c r="J11" s="23"/>
      <c r="K11" s="26"/>
      <c r="L11" s="27"/>
      <c r="M11" s="99"/>
      <c r="N11" s="26"/>
      <c r="O11" s="27"/>
      <c r="P11" s="26"/>
      <c r="Q11" s="27"/>
      <c r="R11" s="99"/>
      <c r="S11" s="99"/>
      <c r="T11" s="26"/>
      <c r="U11" s="27"/>
      <c r="V11" s="26"/>
      <c r="W11" s="27"/>
      <c r="X11" s="10"/>
      <c r="Y11" s="10"/>
      <c r="Z11" s="10"/>
      <c r="AA11" s="11"/>
    </row>
    <row r="12" ht="15.75" customHeight="1">
      <c r="A12" s="13"/>
      <c r="B12" t="s" s="24">
        <v>55</v>
      </c>
      <c r="C12" s="10"/>
      <c r="D12" s="26">
        <v>169412</v>
      </c>
      <c r="E12" s="27">
        <f>(D12/D$16)*100</f>
        <v>25.1702661262525</v>
      </c>
      <c r="F12" s="26">
        <f>115493+1134</f>
        <v>116627</v>
      </c>
      <c r="G12" s="27">
        <f>(D12-F12)/F12*100</f>
        <v>45.2596740034469</v>
      </c>
      <c r="H12" s="99"/>
      <c r="I12" s="26">
        <v>87533</v>
      </c>
      <c r="J12" s="27">
        <f>(I12/I$16)*100</f>
        <v>33.5950843014665</v>
      </c>
      <c r="K12" s="26">
        <v>82507</v>
      </c>
      <c r="L12" s="27">
        <f>(I12-K12)/K12*100</f>
        <v>6.09160434872193</v>
      </c>
      <c r="M12" s="99"/>
      <c r="N12" s="26">
        <v>20999</v>
      </c>
      <c r="O12" s="27">
        <f>N12/N$16*100</f>
        <v>32.3484556728029</v>
      </c>
      <c r="P12" s="26">
        <v>16118</v>
      </c>
      <c r="Q12" s="27">
        <f>(N12-P12)/P12*100</f>
        <v>30.2829135128428</v>
      </c>
      <c r="R12" s="99"/>
      <c r="S12" s="99"/>
      <c r="T12" s="26">
        <f>D12+I12+N12</f>
        <v>277944</v>
      </c>
      <c r="U12" s="27">
        <f>T12/T$16*100</f>
        <v>27.835262164858</v>
      </c>
      <c r="V12" s="26">
        <f>F12+K12+P12</f>
        <v>215252</v>
      </c>
      <c r="W12" s="27">
        <f>(T12-V12)/V12*100</f>
        <v>29.1249326370951</v>
      </c>
      <c r="X12" s="10"/>
      <c r="Y12" s="10"/>
      <c r="Z12" s="21"/>
      <c r="AA12" s="11"/>
    </row>
    <row r="13" ht="15.75" customHeight="1">
      <c r="A13" s="13"/>
      <c r="B13" t="s" s="24">
        <v>56</v>
      </c>
      <c r="C13" s="10"/>
      <c r="D13" s="26">
        <v>57151</v>
      </c>
      <c r="E13" s="27">
        <f>(D13/D$16)*100</f>
        <v>8.491168744725609</v>
      </c>
      <c r="F13" s="26">
        <v>44270</v>
      </c>
      <c r="G13" s="27">
        <f>(D13-F13)/F13*100</f>
        <v>29.0964535803027</v>
      </c>
      <c r="H13" s="99"/>
      <c r="I13" s="26">
        <v>35183</v>
      </c>
      <c r="J13" s="27">
        <f>(I13/I$16)*100</f>
        <v>13.5032028032684</v>
      </c>
      <c r="K13" s="26">
        <v>29413</v>
      </c>
      <c r="L13" s="27">
        <f>(I13-K13)/K13*100</f>
        <v>19.6171760786047</v>
      </c>
      <c r="M13" s="99"/>
      <c r="N13" s="26">
        <v>16687</v>
      </c>
      <c r="O13" s="27">
        <f>N13/N$16*100</f>
        <v>25.7059231302472</v>
      </c>
      <c r="P13" s="26">
        <v>15087</v>
      </c>
      <c r="Q13" s="27">
        <f>(N13-P13)/P13*100</f>
        <v>10.6051567574733</v>
      </c>
      <c r="R13" s="99"/>
      <c r="S13" s="99"/>
      <c r="T13" s="26">
        <f>D13+I13+N13</f>
        <v>109021</v>
      </c>
      <c r="U13" s="27">
        <f>T13/T$16*100</f>
        <v>10.9181278116275</v>
      </c>
      <c r="V13" s="26">
        <f>F13+K13+P13</f>
        <v>88770</v>
      </c>
      <c r="W13" s="27">
        <f>(T13-V13)/V13*100</f>
        <v>22.8128872366791</v>
      </c>
      <c r="X13" s="10"/>
      <c r="Y13" s="10"/>
      <c r="Z13" s="21"/>
      <c r="AA13" s="11"/>
    </row>
    <row r="14" ht="15.75" customHeight="1">
      <c r="A14" s="13"/>
      <c r="B14" t="s" s="24">
        <v>57</v>
      </c>
      <c r="C14" s="10"/>
      <c r="D14" s="26">
        <v>12765</v>
      </c>
      <c r="E14" s="27">
        <f>(D14/D$16)*100</f>
        <v>1.89655069948772</v>
      </c>
      <c r="F14" s="26">
        <v>12143</v>
      </c>
      <c r="G14" s="27">
        <f>(D14-F14)/F14*100</f>
        <v>5.12229267890966</v>
      </c>
      <c r="H14" s="99"/>
      <c r="I14" s="26">
        <v>43374</v>
      </c>
      <c r="J14" s="27">
        <f>(I14/I$16)*100</f>
        <v>16.646901014381</v>
      </c>
      <c r="K14" s="26">
        <v>49049</v>
      </c>
      <c r="L14" s="27">
        <f>(I14-K14)/K14*100</f>
        <v>-11.5700625904708</v>
      </c>
      <c r="M14" s="99"/>
      <c r="N14" s="26">
        <v>22731</v>
      </c>
      <c r="O14" s="27">
        <f>N14/N$16*100</f>
        <v>35.0165601170762</v>
      </c>
      <c r="P14" s="26">
        <v>16759</v>
      </c>
      <c r="Q14" s="27">
        <f>(N14-P14)/P14*100</f>
        <v>35.6345844024106</v>
      </c>
      <c r="R14" s="99"/>
      <c r="S14" s="99"/>
      <c r="T14" s="26">
        <f>D14+I14+N14</f>
        <v>78870</v>
      </c>
      <c r="U14" s="27">
        <f>T14/T$16*100</f>
        <v>7.89859513766209</v>
      </c>
      <c r="V14" s="26">
        <f>F14+K14+P14</f>
        <v>77951</v>
      </c>
      <c r="W14" s="27">
        <f>(T14-V14)/V14*100</f>
        <v>1.17894574796988</v>
      </c>
      <c r="X14" s="10"/>
      <c r="Y14" s="10"/>
      <c r="Z14" s="21"/>
      <c r="AA14" s="11"/>
    </row>
    <row r="15" ht="8.1" customHeight="1">
      <c r="A15" s="13"/>
      <c r="B15" s="10"/>
      <c r="C15" s="10"/>
      <c r="D15" s="26"/>
      <c r="E15" s="23"/>
      <c r="F15" s="26"/>
      <c r="G15" s="23"/>
      <c r="H15" s="99"/>
      <c r="I15" s="26"/>
      <c r="J15" s="23"/>
      <c r="K15" s="26"/>
      <c r="L15" s="27"/>
      <c r="M15" s="99"/>
      <c r="N15" s="26"/>
      <c r="O15" s="27"/>
      <c r="P15" s="26"/>
      <c r="Q15" s="27"/>
      <c r="R15" s="99"/>
      <c r="S15" s="99"/>
      <c r="T15" s="26"/>
      <c r="U15" s="27"/>
      <c r="V15" s="26"/>
      <c r="W15" s="23"/>
      <c r="X15" s="10"/>
      <c r="Y15" s="10"/>
      <c r="Z15" s="10"/>
      <c r="AA15" s="11"/>
    </row>
    <row r="16" ht="18.75" customHeight="1">
      <c r="A16" s="13"/>
      <c r="B16" t="s" s="100">
        <v>36</v>
      </c>
      <c r="C16" s="10"/>
      <c r="D16" s="101">
        <f>D10+D8</f>
        <v>673064</v>
      </c>
      <c r="E16" s="102">
        <f>(D16/D$16)*100</f>
        <v>100</v>
      </c>
      <c r="F16" s="101">
        <f>F10+F8</f>
        <v>483047</v>
      </c>
      <c r="G16" s="102">
        <f>(D16-F16)/F16*100</f>
        <v>39.3371659486551</v>
      </c>
      <c r="H16" s="103"/>
      <c r="I16" s="101">
        <f>I10+I8</f>
        <v>260553</v>
      </c>
      <c r="J16" s="102">
        <f>(I16/I$16)*100</f>
        <v>100</v>
      </c>
      <c r="K16" s="101">
        <f>K10+K8</f>
        <v>238566</v>
      </c>
      <c r="L16" s="102">
        <f>(I16-K16)/K16*100</f>
        <v>9.216317497044839</v>
      </c>
      <c r="M16" s="103"/>
      <c r="N16" s="101">
        <f>N10+N8</f>
        <v>64915</v>
      </c>
      <c r="O16" s="102">
        <f>N16/N$16*100</f>
        <v>100</v>
      </c>
      <c r="P16" s="101">
        <f>P10+P8</f>
        <v>50704</v>
      </c>
      <c r="Q16" s="102">
        <f>(N16-P16)/P16*100</f>
        <v>28.0273745661092</v>
      </c>
      <c r="R16" s="103"/>
      <c r="S16" s="103"/>
      <c r="T16" s="101">
        <f>D16+I16+N16</f>
        <v>998532</v>
      </c>
      <c r="U16" s="102">
        <f>T16/T$16*100</f>
        <v>100</v>
      </c>
      <c r="V16" s="101">
        <f>F16+K16+P16</f>
        <v>772317</v>
      </c>
      <c r="W16" s="102">
        <f>(T16-V16)/V16*100</f>
        <v>29.290433850349</v>
      </c>
      <c r="X16" s="10"/>
      <c r="Y16" s="10"/>
      <c r="Z16" s="10"/>
      <c r="AA16" s="11"/>
    </row>
    <row r="17" ht="15.75" customHeight="1">
      <c r="A17" s="1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</row>
    <row r="18" ht="15.75" customHeight="1">
      <c r="A18" s="13"/>
      <c r="B18" s="10"/>
      <c r="C18" s="1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6"/>
      <c r="T18" s="26"/>
      <c r="U18" s="99"/>
      <c r="V18" s="26"/>
      <c r="W18" s="99"/>
      <c r="X18" s="26"/>
      <c r="Y18" s="99"/>
      <c r="Z18" s="104"/>
      <c r="AA18" s="105"/>
    </row>
    <row r="19" ht="15.75" customHeight="1">
      <c r="A19" s="13"/>
      <c r="B19" s="10"/>
      <c r="C19" s="1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26"/>
      <c r="Y19" s="99"/>
      <c r="Z19" s="104"/>
      <c r="AA19" s="105"/>
    </row>
    <row r="20" ht="15.75" customHeight="1">
      <c r="A20" s="13"/>
      <c r="B20" s="10"/>
      <c r="C20" s="10"/>
      <c r="D20" s="10"/>
      <c r="E20" s="99"/>
      <c r="F20" s="99"/>
      <c r="G20" s="99"/>
      <c r="H20" s="99"/>
      <c r="I20" s="10"/>
      <c r="J20" s="99"/>
      <c r="K20" s="99"/>
      <c r="L20" s="99"/>
      <c r="M20" s="99"/>
      <c r="N20" s="10"/>
      <c r="O20" s="99"/>
      <c r="P20" s="99"/>
      <c r="Q20" s="99"/>
      <c r="R20" s="99"/>
      <c r="S20" s="99"/>
      <c r="T20" s="10"/>
      <c r="U20" s="99"/>
      <c r="V20" s="99"/>
      <c r="W20" s="99"/>
      <c r="X20" s="26"/>
      <c r="Y20" s="99"/>
      <c r="Z20" s="104"/>
      <c r="AA20" s="105"/>
    </row>
    <row r="21" ht="15.75" customHeight="1">
      <c r="A21" s="13"/>
      <c r="B21" s="10"/>
      <c r="C21" s="10"/>
      <c r="D21" s="10"/>
      <c r="E21" s="99"/>
      <c r="F21" s="99"/>
      <c r="G21" s="99"/>
      <c r="H21" s="99"/>
      <c r="I21" s="10"/>
      <c r="J21" s="99"/>
      <c r="K21" s="99"/>
      <c r="L21" s="99"/>
      <c r="M21" s="99"/>
      <c r="N21" s="10"/>
      <c r="O21" s="99"/>
      <c r="P21" s="99"/>
      <c r="Q21" s="99"/>
      <c r="R21" s="99"/>
      <c r="S21" s="99"/>
      <c r="T21" s="10"/>
      <c r="U21" s="99"/>
      <c r="V21" s="99"/>
      <c r="W21" s="106"/>
      <c r="X21" s="26"/>
      <c r="Y21" s="99"/>
      <c r="Z21" s="104"/>
      <c r="AA21" s="105"/>
    </row>
    <row r="22" ht="15.75" customHeight="1">
      <c r="A22" s="13"/>
      <c r="B22" s="10"/>
      <c r="C22" s="10"/>
      <c r="D22" s="10"/>
      <c r="E22" s="99"/>
      <c r="F22" s="99"/>
      <c r="G22" s="99"/>
      <c r="H22" s="99"/>
      <c r="I22" s="10"/>
      <c r="J22" s="99"/>
      <c r="K22" s="99"/>
      <c r="L22" s="99"/>
      <c r="M22" s="99"/>
      <c r="N22" s="10"/>
      <c r="O22" s="99"/>
      <c r="P22" s="99"/>
      <c r="Q22" s="99"/>
      <c r="R22" s="99"/>
      <c r="S22" s="99"/>
      <c r="T22" s="10"/>
      <c r="U22" s="99"/>
      <c r="V22" s="99"/>
      <c r="W22" s="99"/>
      <c r="X22" s="26"/>
      <c r="Y22" s="99"/>
      <c r="Z22" s="104"/>
      <c r="AA22" s="105"/>
    </row>
    <row r="23" ht="15.75" customHeight="1">
      <c r="A23" s="13"/>
      <c r="B23" s="10"/>
      <c r="C23" s="10"/>
      <c r="D23" s="10"/>
      <c r="E23" s="99"/>
      <c r="F23" s="99"/>
      <c r="G23" s="99"/>
      <c r="H23" s="99"/>
      <c r="I23" s="10"/>
      <c r="J23" s="99"/>
      <c r="K23" s="99"/>
      <c r="L23" s="99"/>
      <c r="M23" s="99"/>
      <c r="N23" s="10"/>
      <c r="O23" s="99"/>
      <c r="P23" s="99"/>
      <c r="Q23" s="99"/>
      <c r="R23" s="99"/>
      <c r="S23" s="99"/>
      <c r="T23" s="10"/>
      <c r="U23" s="99"/>
      <c r="V23" s="99"/>
      <c r="W23" s="99"/>
      <c r="X23" s="26"/>
      <c r="Y23" s="99"/>
      <c r="Z23" s="104"/>
      <c r="AA23" s="105"/>
    </row>
    <row r="24" ht="15.75" customHeight="1">
      <c r="A24" s="13"/>
      <c r="B24" s="10"/>
      <c r="C24" s="10"/>
      <c r="D24" s="10"/>
      <c r="E24" s="99"/>
      <c r="F24" s="99"/>
      <c r="G24" s="99"/>
      <c r="H24" s="99"/>
      <c r="I24" s="10"/>
      <c r="J24" s="99"/>
      <c r="K24" s="99"/>
      <c r="L24" s="99"/>
      <c r="M24" s="99"/>
      <c r="N24" s="10"/>
      <c r="O24" s="99"/>
      <c r="P24" s="99"/>
      <c r="Q24" s="99"/>
      <c r="R24" s="99"/>
      <c r="S24" s="99"/>
      <c r="T24" s="10"/>
      <c r="U24" s="99"/>
      <c r="V24" s="99"/>
      <c r="W24" s="99"/>
      <c r="X24" s="26"/>
      <c r="Y24" s="99"/>
      <c r="Z24" s="104"/>
      <c r="AA24" s="105"/>
    </row>
    <row r="25" ht="15.75" customHeight="1">
      <c r="A25" s="13"/>
      <c r="B25" s="10"/>
      <c r="C25" s="10"/>
      <c r="D25" s="26"/>
      <c r="E25" s="99"/>
      <c r="F25" s="99"/>
      <c r="G25" s="99"/>
      <c r="H25" s="99"/>
      <c r="I25" s="26"/>
      <c r="J25" s="99"/>
      <c r="K25" s="99"/>
      <c r="L25" s="99"/>
      <c r="M25" s="99"/>
      <c r="N25" s="26"/>
      <c r="O25" s="99"/>
      <c r="P25" s="99"/>
      <c r="Q25" s="99"/>
      <c r="R25" s="99"/>
      <c r="S25" s="99"/>
      <c r="T25" s="26"/>
      <c r="U25" s="99"/>
      <c r="V25" s="99"/>
      <c r="W25" s="99"/>
      <c r="X25" s="26"/>
      <c r="Y25" s="99"/>
      <c r="Z25" s="104"/>
      <c r="AA25" s="105"/>
    </row>
    <row r="26" ht="15.75" customHeight="1">
      <c r="A26" s="13"/>
      <c r="B26" s="10"/>
      <c r="C26" s="15"/>
      <c r="D26" s="21"/>
      <c r="E26" s="98"/>
      <c r="F26" s="98"/>
      <c r="G26" s="21"/>
      <c r="H26" s="21"/>
      <c r="I26" s="21"/>
      <c r="J26" s="21"/>
      <c r="K26" s="21"/>
      <c r="L26" s="98"/>
      <c r="M26" s="98"/>
      <c r="N26" s="21"/>
      <c r="O26" s="98"/>
      <c r="P26" s="98"/>
      <c r="Q26" s="98"/>
      <c r="R26" s="98"/>
      <c r="S26" s="98"/>
      <c r="T26" s="21"/>
      <c r="U26" s="98"/>
      <c r="V26" s="98"/>
      <c r="W26" s="98"/>
      <c r="X26" s="10"/>
      <c r="Y26" s="10"/>
      <c r="Z26" s="10"/>
      <c r="AA26" s="11"/>
    </row>
    <row r="27" ht="15.75" customHeight="1">
      <c r="A27" s="13"/>
      <c r="B27" s="10"/>
      <c r="C27" s="15"/>
      <c r="D27" s="21"/>
      <c r="E27" s="98"/>
      <c r="F27" s="98"/>
      <c r="G27" s="98"/>
      <c r="H27" s="98"/>
      <c r="I27" s="21"/>
      <c r="J27" s="98"/>
      <c r="K27" s="98"/>
      <c r="L27" s="98"/>
      <c r="M27" s="98"/>
      <c r="N27" s="21"/>
      <c r="O27" s="98"/>
      <c r="P27" s="98"/>
      <c r="Q27" s="98"/>
      <c r="R27" s="98"/>
      <c r="S27" s="98"/>
      <c r="T27" s="21"/>
      <c r="U27" s="98"/>
      <c r="V27" s="98"/>
      <c r="W27" s="98"/>
      <c r="X27" s="10"/>
      <c r="Y27" s="10"/>
      <c r="Z27" s="10"/>
      <c r="AA27" s="11"/>
    </row>
    <row r="28" ht="15.75" customHeight="1">
      <c r="A28" s="13"/>
      <c r="B28" s="10"/>
      <c r="C28" s="10"/>
      <c r="D28" s="93"/>
      <c r="E28" s="93"/>
      <c r="F28" s="93"/>
      <c r="G28" s="98"/>
      <c r="H28" s="98"/>
      <c r="I28" s="10"/>
      <c r="J28" s="10"/>
      <c r="K28" s="10"/>
      <c r="L28" s="10"/>
      <c r="M28" s="10"/>
      <c r="N28" s="10"/>
      <c r="O28" s="98"/>
      <c r="P28" s="98"/>
      <c r="Q28" s="98"/>
      <c r="R28" s="98"/>
      <c r="S28" s="98"/>
      <c r="T28" s="21"/>
      <c r="U28" s="98"/>
      <c r="V28" s="98"/>
      <c r="W28" s="98"/>
      <c r="X28" s="10"/>
      <c r="Y28" s="10"/>
      <c r="Z28" s="10"/>
      <c r="AA28" s="11"/>
    </row>
    <row r="29" ht="15.75" customHeight="1">
      <c r="A29" s="13"/>
      <c r="B29" s="10"/>
      <c r="C29" s="10"/>
      <c r="D29" s="107"/>
      <c r="E29" s="107"/>
      <c r="F29" s="107"/>
      <c r="G29" s="10"/>
      <c r="H29" s="10"/>
      <c r="I29" s="10"/>
      <c r="J29" s="10"/>
      <c r="K29" s="10"/>
      <c r="L29" s="29"/>
      <c r="M29" s="29"/>
      <c r="N29" s="2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/>
    </row>
    <row r="30" ht="15.75" customHeight="1">
      <c r="A30" s="13"/>
      <c r="B30" s="10"/>
      <c r="C30" s="10"/>
      <c r="D30" s="107"/>
      <c r="E30" s="107"/>
      <c r="F30" s="107"/>
      <c r="G30" s="93"/>
      <c r="H30" s="93"/>
      <c r="I30" s="10"/>
      <c r="J30" s="10"/>
      <c r="K30" s="10"/>
      <c r="L30" s="29"/>
      <c r="M30" s="29"/>
      <c r="N30" s="2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1"/>
    </row>
    <row r="31" ht="15.75" customHeight="1">
      <c r="A31" s="13"/>
      <c r="B31" s="10"/>
      <c r="C31" s="10"/>
      <c r="D31" s="107"/>
      <c r="E31" s="107"/>
      <c r="F31" s="107"/>
      <c r="G31" s="10"/>
      <c r="H31" s="10"/>
      <c r="I31" s="10"/>
      <c r="J31" s="10"/>
      <c r="K31" s="10"/>
      <c r="L31" s="29"/>
      <c r="M31" s="29"/>
      <c r="N31" s="29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1"/>
    </row>
    <row r="32" ht="15.75" customHeight="1">
      <c r="A32" s="13"/>
      <c r="B32" s="10"/>
      <c r="C32" s="10"/>
      <c r="D32" s="107"/>
      <c r="E32" s="107"/>
      <c r="F32" s="107"/>
      <c r="G32" s="10"/>
      <c r="H32" s="10"/>
      <c r="I32" s="10"/>
      <c r="J32" s="10"/>
      <c r="K32" s="10"/>
      <c r="L32" s="29"/>
      <c r="M32" s="29"/>
      <c r="N32" s="2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1"/>
    </row>
    <row r="33" ht="15.75" customHeight="1">
      <c r="A33" s="1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1"/>
    </row>
    <row r="34" ht="15.75" customHeight="1">
      <c r="A34" s="1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1"/>
    </row>
    <row r="35" ht="15.75" customHeight="1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8"/>
      <c r="O35" s="108"/>
      <c r="P35" s="108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/>
    </row>
    <row r="36" ht="15.75" customHeight="1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1"/>
    </row>
    <row r="37" ht="15.75" customHeight="1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</row>
    <row r="38" ht="15.75" customHeight="1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1"/>
    </row>
    <row r="39" ht="15.75" customHeight="1">
      <c r="A39" s="13"/>
      <c r="B39" s="10"/>
      <c r="C39" s="10"/>
      <c r="D39" s="3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1"/>
    </row>
    <row r="40" ht="15.75" customHeight="1">
      <c r="A40" s="1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1"/>
    </row>
    <row r="41" ht="15.75" customHeight="1">
      <c r="A41" s="1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</row>
    <row r="42" ht="15.75" customHeight="1">
      <c r="A42" s="13"/>
      <c r="B42" s="10"/>
      <c r="C42" s="10"/>
      <c r="D42" s="26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</row>
    <row r="43" ht="15.75" customHeight="1">
      <c r="A43" s="1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</row>
    <row r="44" ht="15.75" customHeight="1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</row>
    <row r="45" ht="15.75" customHeight="1">
      <c r="A45" s="1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1"/>
    </row>
    <row r="46" ht="15.75" customHeight="1">
      <c r="A46" s="1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</row>
    <row r="47" ht="15.75" customHeight="1">
      <c r="A47" s="1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</row>
    <row r="48" ht="15.75" customHeight="1">
      <c r="A48" s="13"/>
      <c r="B48" s="10"/>
      <c r="C48" s="10"/>
      <c r="D48" s="10"/>
      <c r="E48" s="10"/>
      <c r="F48" s="10"/>
      <c r="G48" s="107"/>
      <c r="H48" s="107"/>
      <c r="I48" s="10"/>
      <c r="J48" s="107"/>
      <c r="K48" s="107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</row>
    <row r="49" ht="15.75" customHeight="1">
      <c r="A49" s="13"/>
      <c r="B49" s="10"/>
      <c r="C49" s="10"/>
      <c r="D49" s="10"/>
      <c r="E49" s="10"/>
      <c r="F49" s="10"/>
      <c r="G49" s="107"/>
      <c r="H49" s="107"/>
      <c r="I49" s="10"/>
      <c r="J49" s="107"/>
      <c r="K49" s="107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</row>
    <row r="50" ht="15.75" customHeight="1">
      <c r="A50" s="13"/>
      <c r="B50" s="10"/>
      <c r="C50" s="10"/>
      <c r="D50" s="10"/>
      <c r="E50" s="10"/>
      <c r="F50" s="10"/>
      <c r="G50" s="107"/>
      <c r="H50" s="107"/>
      <c r="I50" s="10"/>
      <c r="J50" s="107"/>
      <c r="K50" s="10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</row>
    <row r="51" ht="15.75" customHeight="1">
      <c r="A51" s="13"/>
      <c r="B51" s="10"/>
      <c r="C51" s="10"/>
      <c r="D51" s="10"/>
      <c r="E51" s="10"/>
      <c r="F51" s="10"/>
      <c r="G51" s="107"/>
      <c r="H51" s="107"/>
      <c r="I51" s="10"/>
      <c r="J51" s="107"/>
      <c r="K51" s="10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</row>
    <row r="52" ht="15.75" customHeight="1">
      <c r="A52" s="13"/>
      <c r="B52" s="10"/>
      <c r="C52" s="10"/>
      <c r="D52" s="10"/>
      <c r="E52" s="10"/>
      <c r="F52" s="10"/>
      <c r="G52" s="107"/>
      <c r="H52" s="107"/>
      <c r="I52" s="10"/>
      <c r="J52" s="107"/>
      <c r="K52" s="10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</row>
    <row r="53" ht="15.75" customHeight="1">
      <c r="A53" s="13"/>
      <c r="B53" s="10"/>
      <c r="C53" s="10"/>
      <c r="D53" s="10"/>
      <c r="E53" s="10"/>
      <c r="F53" s="10"/>
      <c r="G53" s="107"/>
      <c r="H53" s="107"/>
      <c r="I53" s="10"/>
      <c r="J53" s="107"/>
      <c r="K53" s="107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</row>
    <row r="54" ht="15.75" customHeight="1">
      <c r="A54" s="13"/>
      <c r="B54" s="10"/>
      <c r="C54" s="10"/>
      <c r="D54" s="10"/>
      <c r="E54" s="10"/>
      <c r="F54" s="10"/>
      <c r="G54" s="107"/>
      <c r="H54" s="107"/>
      <c r="I54" s="10"/>
      <c r="J54" s="107"/>
      <c r="K54" s="10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</row>
    <row r="55" ht="15.75" customHeight="1">
      <c r="A55" s="13"/>
      <c r="B55" s="10"/>
      <c r="C55" s="10"/>
      <c r="D55" s="10"/>
      <c r="E55" s="10"/>
      <c r="F55" s="10"/>
      <c r="G55" s="107"/>
      <c r="H55" s="107"/>
      <c r="I55" s="10"/>
      <c r="J55" s="107"/>
      <c r="K55" s="10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</row>
    <row r="56" ht="15.75" customHeight="1">
      <c r="A56" s="13"/>
      <c r="B56" s="10"/>
      <c r="C56" s="10"/>
      <c r="D56" s="10"/>
      <c r="E56" s="10"/>
      <c r="F56" s="10"/>
      <c r="G56" s="107"/>
      <c r="H56" s="107"/>
      <c r="I56" s="10"/>
      <c r="J56" s="107"/>
      <c r="K56" s="10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</row>
    <row r="57" ht="15.75" customHeight="1">
      <c r="A57" s="13"/>
      <c r="B57" s="10"/>
      <c r="C57" s="10"/>
      <c r="D57" s="10"/>
      <c r="E57" s="10"/>
      <c r="F57" s="10"/>
      <c r="G57" s="107"/>
      <c r="H57" s="107"/>
      <c r="I57" s="10"/>
      <c r="J57" s="107"/>
      <c r="K57" s="107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</row>
    <row r="58" ht="15.75" customHeight="1">
      <c r="A58" s="13"/>
      <c r="B58" s="10"/>
      <c r="C58" s="10"/>
      <c r="D58" s="10"/>
      <c r="E58" s="10"/>
      <c r="F58" s="10"/>
      <c r="G58" s="107"/>
      <c r="H58" s="107"/>
      <c r="I58" s="10"/>
      <c r="J58" s="107"/>
      <c r="K58" s="107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</row>
    <row r="59" ht="15.75" customHeight="1">
      <c r="A59" s="13"/>
      <c r="B59" s="10"/>
      <c r="C59" s="10"/>
      <c r="D59" s="10"/>
      <c r="E59" s="10"/>
      <c r="F59" s="10"/>
      <c r="G59" s="107"/>
      <c r="H59" s="107"/>
      <c r="I59" s="10"/>
      <c r="J59" s="107"/>
      <c r="K59" s="107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</row>
    <row r="60" ht="15.75" customHeight="1">
      <c r="A60" s="1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</row>
    <row r="61" ht="15.75" customHeight="1">
      <c r="A61" s="1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</row>
    <row r="62" ht="15.75" customHeight="1">
      <c r="A62" s="13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</row>
    <row r="63" ht="15.75" customHeight="1">
      <c r="A63" s="1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</row>
    <row r="64" ht="15.75" customHeight="1">
      <c r="A64" s="1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</row>
    <row r="65" ht="15.75" customHeight="1">
      <c r="A65" s="1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</row>
    <row r="66" ht="15.75" customHeight="1">
      <c r="A66" s="13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</row>
    <row r="67" ht="15.75" customHeight="1">
      <c r="A67" s="1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</row>
    <row r="68" ht="15.75" customHeight="1">
      <c r="A68" s="1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</row>
    <row r="69" ht="15.75" customHeight="1">
      <c r="A69" s="13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</row>
    <row r="70" ht="15.75" customHeight="1">
      <c r="A70" s="13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</row>
    <row r="71" ht="15.75" customHeight="1">
      <c r="A71" s="13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</row>
    <row r="72" ht="15.75" customHeight="1">
      <c r="A72" s="13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</row>
    <row r="73" ht="15.75" customHeight="1">
      <c r="A73" s="13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</row>
    <row r="74" ht="15.75" customHeight="1">
      <c r="A74" s="1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</row>
    <row r="75" ht="15.75" customHeigh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</row>
    <row r="76" ht="15.75" customHeight="1">
      <c r="A76" s="13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</row>
    <row r="77" ht="15.75" customHeight="1">
      <c r="A77" s="1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</row>
    <row r="78" ht="15.75" customHeight="1">
      <c r="A78" s="13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</row>
    <row r="79" ht="15.75" customHeight="1">
      <c r="A79" s="13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</row>
    <row r="80" ht="15.75" customHeight="1">
      <c r="A80" s="13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</row>
    <row r="81" ht="15.75" customHeight="1">
      <c r="A81" s="13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</row>
    <row r="82" ht="15.75" customHeight="1">
      <c r="A82" s="1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</row>
    <row r="83" ht="15.75" customHeight="1">
      <c r="A83" s="1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</row>
    <row r="84" ht="15.75" customHeight="1">
      <c r="A84" s="1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</row>
    <row r="85" ht="15.75" customHeight="1">
      <c r="A85" s="1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</row>
    <row r="86" ht="15.75" customHeight="1">
      <c r="A86" s="1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</row>
    <row r="87" ht="15.75" customHeight="1">
      <c r="A87" s="1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</row>
    <row r="88" ht="15.75" customHeight="1">
      <c r="A88" s="1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</row>
    <row r="89" ht="15.75" customHeight="1">
      <c r="A89" s="1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</row>
    <row r="90" ht="15.75" customHeight="1">
      <c r="A90" s="1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</row>
    <row r="91" ht="15.75" customHeight="1">
      <c r="A91" s="13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</row>
    <row r="92" ht="15.75" customHeight="1">
      <c r="A92" s="13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</row>
    <row r="93" ht="15.75" customHeight="1">
      <c r="A93" s="1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</row>
    <row r="94" ht="15.75" customHeight="1">
      <c r="A94" s="1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</row>
    <row r="95" ht="15.75" customHeight="1">
      <c r="A95" s="1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</row>
    <row r="96" ht="15.75" customHeight="1">
      <c r="A96" s="1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</row>
    <row r="97" ht="15.75" customHeight="1">
      <c r="A97" s="1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</row>
    <row r="98" ht="15.75" customHeight="1">
      <c r="A98" s="1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</row>
    <row r="99" ht="15.75" customHeight="1">
      <c r="A99" s="1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</row>
    <row r="100" ht="15.75" customHeight="1">
      <c r="A100" s="1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</row>
    <row r="101" ht="15.75" customHeight="1">
      <c r="A101" s="1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</row>
    <row r="102" ht="15.75" customHeight="1">
      <c r="A102" s="1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</row>
    <row r="103" ht="15.75" customHeight="1">
      <c r="A103" s="1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</row>
    <row r="104" ht="15.75" customHeight="1">
      <c r="A104" s="1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</row>
    <row r="105" ht="15.75" customHeight="1">
      <c r="A105" s="13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</row>
    <row r="106" ht="15.75" customHeight="1">
      <c r="A106" s="13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</row>
    <row r="107" ht="15.75" customHeight="1">
      <c r="A107" s="13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</row>
    <row r="108" ht="15.75" customHeight="1">
      <c r="A108" s="13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</row>
    <row r="109" ht="15.75" customHeight="1">
      <c r="A109" s="13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</row>
    <row r="110" ht="15.75" customHeight="1">
      <c r="A110" s="13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</row>
    <row r="111" ht="15.75" customHeight="1">
      <c r="A111" s="13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</row>
    <row r="112" ht="15.75" customHeight="1">
      <c r="A112" s="13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</row>
    <row r="113" ht="15.75" customHeight="1">
      <c r="A113" s="13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</row>
    <row r="114" ht="15.75" customHeight="1">
      <c r="A114" s="13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</row>
    <row r="115" ht="15.75" customHeight="1">
      <c r="A115" s="1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</row>
    <row r="116" ht="15.75" customHeight="1">
      <c r="A116" s="13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</row>
    <row r="117" ht="15.75" customHeight="1">
      <c r="A117" s="13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</row>
    <row r="118" ht="15.75" customHeight="1">
      <c r="A118" s="1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</row>
    <row r="119" ht="15.75" customHeight="1">
      <c r="A119" s="13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</row>
    <row r="120" ht="15.75" customHeight="1">
      <c r="A120" s="13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</row>
    <row r="121" ht="15.75" customHeight="1">
      <c r="A121" s="1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</row>
    <row r="122" ht="15.75" customHeight="1">
      <c r="A122" s="1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</row>
    <row r="123" ht="15.75" customHeight="1">
      <c r="A123" s="13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</row>
    <row r="124" ht="15.75" customHeight="1">
      <c r="A124" s="1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</row>
    <row r="125" ht="15.75" customHeight="1">
      <c r="A125" s="1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</row>
    <row r="126" ht="15.75" customHeight="1">
      <c r="A126" s="13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</row>
    <row r="127" ht="15.75" customHeight="1">
      <c r="A127" s="1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</row>
    <row r="128" ht="15.75" customHeight="1">
      <c r="A128" s="1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</row>
    <row r="129" ht="15.75" customHeight="1">
      <c r="A129" s="13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</row>
    <row r="130" ht="15.75" customHeight="1">
      <c r="A130" s="1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</row>
    <row r="131" ht="15.75" customHeight="1">
      <c r="A131" s="13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</row>
    <row r="132" ht="15.75" customHeight="1">
      <c r="A132" s="13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</row>
    <row r="133" ht="15.75" customHeight="1">
      <c r="A133" s="1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</row>
    <row r="134" ht="15.75" customHeight="1">
      <c r="A134" s="13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</row>
    <row r="135" ht="15.75" customHeight="1">
      <c r="A135" s="13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</row>
    <row r="136" ht="15.75" customHeight="1">
      <c r="A136" s="13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</row>
    <row r="137" ht="15.75" customHeight="1">
      <c r="A137" s="13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</row>
    <row r="138" ht="15.75" customHeight="1">
      <c r="A138" s="13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</row>
    <row r="139" ht="15.75" customHeight="1">
      <c r="A139" s="13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</row>
    <row r="140" ht="15.75" customHeight="1">
      <c r="A140" s="13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</row>
    <row r="141" ht="15.75" customHeight="1">
      <c r="A141" s="13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</row>
    <row r="142" ht="15.75" customHeight="1">
      <c r="A142" s="13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</row>
    <row r="143" ht="15.75" customHeight="1">
      <c r="A143" s="13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</row>
    <row r="144" ht="15.75" customHeight="1">
      <c r="A144" s="13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</row>
    <row r="145" ht="15.75" customHeight="1">
      <c r="A145" s="13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</row>
    <row r="146" ht="15.75" customHeight="1">
      <c r="A146" s="13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</row>
    <row r="147" ht="15.75" customHeight="1">
      <c r="A147" s="13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</row>
    <row r="148" ht="15.75" customHeight="1">
      <c r="A148" s="13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</row>
    <row r="149" ht="15.75" customHeight="1">
      <c r="A149" s="13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</row>
    <row r="150" ht="15.75" customHeight="1">
      <c r="A150" s="13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</row>
    <row r="151" ht="15.75" customHeight="1">
      <c r="A151" s="13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</row>
    <row r="152" ht="15.75" customHeight="1">
      <c r="A152" s="13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</row>
    <row r="153" ht="15.75" customHeight="1">
      <c r="A153" s="13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</row>
    <row r="154" ht="15.75" customHeight="1">
      <c r="A154" s="13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</row>
    <row r="155" ht="15.75" customHeight="1">
      <c r="A155" s="13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</row>
    <row r="156" ht="15.75" customHeight="1">
      <c r="A156" s="13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</row>
    <row r="157" ht="15.75" customHeight="1">
      <c r="A157" s="13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</row>
    <row r="158" ht="15.75" customHeight="1">
      <c r="A158" s="13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</row>
    <row r="159" ht="15.75" customHeight="1">
      <c r="A159" s="13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</row>
    <row r="160" ht="15.75" customHeight="1">
      <c r="A160" s="13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</row>
    <row r="161" ht="15.75" customHeight="1">
      <c r="A161" s="13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</row>
    <row r="162" ht="15.75" customHeight="1">
      <c r="A162" s="13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</row>
    <row r="163" ht="15.75" customHeight="1">
      <c r="A163" s="13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</row>
    <row r="164" ht="15.75" customHeight="1">
      <c r="A164" s="13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</row>
    <row r="165" ht="15.75" customHeight="1">
      <c r="A165" s="13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</row>
    <row r="166" ht="15.75" customHeight="1">
      <c r="A166" s="13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</row>
    <row r="167" ht="15.75" customHeight="1">
      <c r="A167" s="13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</row>
    <row r="168" ht="15.75" customHeight="1">
      <c r="A168" s="13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</row>
    <row r="169" ht="15.75" customHeight="1">
      <c r="A169" s="13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</row>
    <row r="170" ht="15.75" customHeight="1">
      <c r="A170" s="13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</row>
    <row r="171" ht="15.75" customHeight="1">
      <c r="A171" s="13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</row>
    <row r="172" ht="15.75" customHeight="1">
      <c r="A172" s="43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>
        <f>V3:X172</f>
      </c>
      <c r="Y172" s="44"/>
      <c r="Z172" s="44"/>
      <c r="AA172" s="45"/>
    </row>
  </sheetData>
  <mergeCells count="11">
    <mergeCell ref="T4:W4"/>
    <mergeCell ref="T19:U19"/>
    <mergeCell ref="D2:W2"/>
    <mergeCell ref="D18:R18"/>
    <mergeCell ref="N19:O19"/>
    <mergeCell ref="D19:E19"/>
    <mergeCell ref="I19:J19"/>
    <mergeCell ref="D3:R3"/>
    <mergeCell ref="D4:G4"/>
    <mergeCell ref="I4:L4"/>
    <mergeCell ref="N4:Q4"/>
  </mergeCells>
  <pageMargins left="0" right="0" top="0" bottom="0" header="0" footer="0"/>
  <pageSetup firstPageNumber="1" fitToHeight="1" fitToWidth="1" scale="99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7"/>
  <sheetViews>
    <sheetView workbookViewId="0" showGridLines="0" defaultGridColor="1"/>
  </sheetViews>
  <sheetFormatPr defaultColWidth="11" defaultRowHeight="15.75" customHeight="1" outlineLevelRow="0" outlineLevelCol="0"/>
  <cols>
    <col min="1" max="1" width="11" style="109" customWidth="1"/>
    <col min="2" max="2" width="16.8516" style="109" customWidth="1"/>
    <col min="3" max="3" width="1.35156" style="109" customWidth="1"/>
    <col min="4" max="6" width="11.3516" style="109" customWidth="1"/>
    <col min="7" max="7" width="1.35156" style="109" customWidth="1"/>
    <col min="8" max="10" width="11.3516" style="109" customWidth="1"/>
    <col min="11" max="11" width="1.35156" style="109" customWidth="1"/>
    <col min="12" max="13" width="11.3516" style="109" customWidth="1"/>
    <col min="14" max="14" width="11.1719" style="109" customWidth="1"/>
    <col min="15" max="15" width="1.35156" style="109" customWidth="1"/>
    <col min="16" max="16" width="10" style="109" customWidth="1"/>
    <col min="17" max="17" width="9.67188" style="109" customWidth="1"/>
    <col min="18" max="18" width="11.1719" style="109" customWidth="1"/>
    <col min="19" max="19" width="1.35156" style="109" customWidth="1"/>
    <col min="20" max="21" width="11.3516" style="109" customWidth="1"/>
    <col min="22" max="22" width="1.35156" style="109" customWidth="1"/>
    <col min="23" max="24" width="11.3516" style="109" customWidth="1"/>
    <col min="25" max="25" width="8.35156" style="109" customWidth="1"/>
    <col min="26" max="26" width="9" style="109" customWidth="1"/>
    <col min="27" max="27" width="7.85156" style="109" customWidth="1"/>
    <col min="28" max="30" width="11" style="109" customWidth="1"/>
    <col min="31" max="16384" width="11" style="109" customWidth="1"/>
  </cols>
  <sheetData>
    <row r="1" ht="17.45" customHeight="1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2"/>
    </row>
    <row r="2" ht="18.75" customHeight="1">
      <c r="A2" s="113"/>
      <c r="B2" s="114"/>
      <c r="C2" s="114"/>
      <c r="D2" t="s" s="8">
        <v>58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14"/>
      <c r="Z2" s="114"/>
      <c r="AA2" s="114"/>
      <c r="AB2" s="114"/>
      <c r="AC2" s="114"/>
      <c r="AD2" s="115"/>
    </row>
    <row r="3" ht="17.45" customHeight="1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5"/>
    </row>
    <row r="4" ht="17.45" customHeight="1">
      <c r="A4" s="113"/>
      <c r="B4" s="116"/>
      <c r="C4" s="114"/>
      <c r="D4" t="s" s="117">
        <v>59</v>
      </c>
      <c r="E4" s="118"/>
      <c r="F4" s="118"/>
      <c r="G4" s="118"/>
      <c r="H4" s="118"/>
      <c r="I4" s="118"/>
      <c r="J4" s="118"/>
      <c r="K4" s="119"/>
      <c r="L4" t="s" s="117">
        <v>60</v>
      </c>
      <c r="M4" s="118"/>
      <c r="N4" s="118"/>
      <c r="O4" s="118"/>
      <c r="P4" s="118"/>
      <c r="Q4" s="118"/>
      <c r="R4" s="118"/>
      <c r="S4" s="119"/>
      <c r="T4" t="s" s="117">
        <v>61</v>
      </c>
      <c r="U4" s="118"/>
      <c r="V4" s="118"/>
      <c r="W4" s="118"/>
      <c r="X4" s="118"/>
      <c r="Y4" s="114"/>
      <c r="Z4" s="114"/>
      <c r="AA4" s="114"/>
      <c r="AB4" s="114"/>
      <c r="AC4" s="114"/>
      <c r="AD4" s="115"/>
    </row>
    <row r="5" ht="10.5" customHeight="1">
      <c r="A5" s="113"/>
      <c r="B5" s="114"/>
      <c r="C5" s="114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20"/>
      <c r="U5" s="120"/>
      <c r="V5" s="120"/>
      <c r="W5" s="120"/>
      <c r="X5" s="120"/>
      <c r="Y5" s="114"/>
      <c r="Z5" s="114"/>
      <c r="AA5" s="114"/>
      <c r="AB5" s="114"/>
      <c r="AC5" s="114"/>
      <c r="AD5" s="115"/>
    </row>
    <row r="6" ht="17.45" customHeight="1">
      <c r="A6" s="113"/>
      <c r="B6" s="114"/>
      <c r="C6" s="114"/>
      <c r="D6" s="121">
        <v>2022</v>
      </c>
      <c r="E6" s="118"/>
      <c r="F6" s="118"/>
      <c r="G6" s="119"/>
      <c r="H6" s="121">
        <v>2021</v>
      </c>
      <c r="I6" s="118"/>
      <c r="J6" s="118"/>
      <c r="K6" s="122"/>
      <c r="L6" s="121">
        <v>2022</v>
      </c>
      <c r="M6" s="118"/>
      <c r="N6" s="118"/>
      <c r="O6" s="119"/>
      <c r="P6" s="121">
        <v>2021</v>
      </c>
      <c r="Q6" s="118"/>
      <c r="R6" s="118"/>
      <c r="S6" s="122"/>
      <c r="T6" s="121">
        <v>2022</v>
      </c>
      <c r="U6" s="118"/>
      <c r="V6" s="119"/>
      <c r="W6" s="121">
        <v>2021</v>
      </c>
      <c r="X6" s="118"/>
      <c r="Y6" s="122"/>
      <c r="Z6" s="122"/>
      <c r="AA6" s="122"/>
      <c r="AB6" s="122"/>
      <c r="AC6" s="122"/>
      <c r="AD6" s="123"/>
    </row>
    <row r="7" ht="69.75" customHeight="1">
      <c r="A7" s="113"/>
      <c r="B7" s="114"/>
      <c r="C7" s="114"/>
      <c r="D7" t="s" s="117">
        <v>62</v>
      </c>
      <c r="E7" t="s" s="16">
        <v>63</v>
      </c>
      <c r="F7" t="s" s="16">
        <v>64</v>
      </c>
      <c r="G7" s="92"/>
      <c r="H7" t="s" s="117">
        <v>62</v>
      </c>
      <c r="I7" t="s" s="16">
        <v>63</v>
      </c>
      <c r="J7" t="s" s="16">
        <v>64</v>
      </c>
      <c r="K7" s="12"/>
      <c r="L7" t="s" s="117">
        <v>62</v>
      </c>
      <c r="M7" t="s" s="16">
        <v>63</v>
      </c>
      <c r="N7" t="s" s="16">
        <v>65</v>
      </c>
      <c r="O7" s="124"/>
      <c r="P7" t="s" s="117">
        <v>62</v>
      </c>
      <c r="Q7" t="s" s="16">
        <v>63</v>
      </c>
      <c r="R7" t="s" s="16">
        <v>65</v>
      </c>
      <c r="S7" s="93"/>
      <c r="T7" t="s" s="117">
        <v>62</v>
      </c>
      <c r="U7" t="s" s="16">
        <v>63</v>
      </c>
      <c r="V7" s="124"/>
      <c r="W7" t="s" s="117">
        <v>62</v>
      </c>
      <c r="X7" t="s" s="16">
        <v>63</v>
      </c>
      <c r="Y7" s="125"/>
      <c r="Z7" s="125"/>
      <c r="AA7" s="125"/>
      <c r="AB7" s="125"/>
      <c r="AC7" s="125"/>
      <c r="AD7" s="126"/>
    </row>
    <row r="8" ht="17.45" customHeight="1">
      <c r="A8" s="113"/>
      <c r="B8" s="114"/>
      <c r="C8" s="114"/>
      <c r="D8" s="119"/>
      <c r="E8" s="127"/>
      <c r="F8" s="119"/>
      <c r="G8" s="119"/>
      <c r="H8" s="119"/>
      <c r="I8" s="127"/>
      <c r="J8" s="119"/>
      <c r="K8" s="122"/>
      <c r="L8" s="119"/>
      <c r="M8" s="127"/>
      <c r="N8" s="127"/>
      <c r="O8" s="127"/>
      <c r="P8" s="119"/>
      <c r="Q8" s="127"/>
      <c r="R8" s="127"/>
      <c r="S8" s="125"/>
      <c r="T8" s="119"/>
      <c r="U8" s="127"/>
      <c r="V8" s="127"/>
      <c r="W8" s="119"/>
      <c r="X8" s="127"/>
      <c r="Y8" s="125"/>
      <c r="Z8" s="125"/>
      <c r="AA8" s="125"/>
      <c r="AB8" s="125"/>
      <c r="AC8" s="125"/>
      <c r="AD8" s="126"/>
    </row>
    <row r="9" ht="17.45" customHeight="1">
      <c r="A9" s="113"/>
      <c r="B9" t="s" s="128">
        <v>66</v>
      </c>
      <c r="C9" s="114"/>
      <c r="D9" s="129">
        <v>61955</v>
      </c>
      <c r="E9" s="129">
        <v>59252</v>
      </c>
      <c r="F9" s="130">
        <v>8.800000000000001</v>
      </c>
      <c r="G9" s="131"/>
      <c r="H9" s="129">
        <v>56291</v>
      </c>
      <c r="I9" s="129">
        <v>47620</v>
      </c>
      <c r="J9" s="130">
        <v>9.9</v>
      </c>
      <c r="K9" s="132"/>
      <c r="L9" s="129">
        <v>53623</v>
      </c>
      <c r="M9" s="129">
        <v>51805</v>
      </c>
      <c r="N9" s="130"/>
      <c r="O9" s="133"/>
      <c r="P9" s="129">
        <v>57236</v>
      </c>
      <c r="Q9" s="129">
        <v>48883</v>
      </c>
      <c r="R9" s="133"/>
      <c r="S9" s="133"/>
      <c r="T9" s="129">
        <v>8332</v>
      </c>
      <c r="U9" s="129">
        <v>7447</v>
      </c>
      <c r="V9" s="129"/>
      <c r="W9" s="129">
        <v>-945</v>
      </c>
      <c r="X9" s="129">
        <v>-1263</v>
      </c>
      <c r="Y9" s="134"/>
      <c r="Z9" s="134"/>
      <c r="AA9" s="134"/>
      <c r="AB9" s="134"/>
      <c r="AC9" s="134"/>
      <c r="AD9" s="135"/>
    </row>
    <row r="10" ht="17.45" customHeight="1">
      <c r="A10" s="113"/>
      <c r="B10" t="s" s="128">
        <v>67</v>
      </c>
      <c r="C10" s="114"/>
      <c r="D10" s="129">
        <v>63341</v>
      </c>
      <c r="E10" s="129">
        <v>59931</v>
      </c>
      <c r="F10" s="130">
        <v>23</v>
      </c>
      <c r="G10" s="131"/>
      <c r="H10" s="129">
        <v>73549</v>
      </c>
      <c r="I10" s="129">
        <v>62274</v>
      </c>
      <c r="J10" s="130">
        <v>26.1</v>
      </c>
      <c r="K10" s="132"/>
      <c r="L10" s="136">
        <v>231</v>
      </c>
      <c r="M10" s="136">
        <v>218</v>
      </c>
      <c r="N10" s="130"/>
      <c r="O10" s="133"/>
      <c r="P10" s="136">
        <v>0</v>
      </c>
      <c r="Q10" s="136">
        <v>0</v>
      </c>
      <c r="R10" s="133"/>
      <c r="S10" s="133"/>
      <c r="T10" s="129">
        <v>63110</v>
      </c>
      <c r="U10" s="129">
        <v>59713</v>
      </c>
      <c r="V10" s="129"/>
      <c r="W10" s="129">
        <v>73549</v>
      </c>
      <c r="X10" s="129">
        <v>62274</v>
      </c>
      <c r="Y10" s="134"/>
      <c r="Z10" s="134"/>
      <c r="AA10" s="134"/>
      <c r="AB10" s="134"/>
      <c r="AC10" s="114"/>
      <c r="AD10" s="135"/>
    </row>
    <row r="11" ht="17.45" customHeight="1">
      <c r="A11" s="113"/>
      <c r="B11" t="s" s="128">
        <v>68</v>
      </c>
      <c r="C11" s="114"/>
      <c r="D11" s="129">
        <v>29604</v>
      </c>
      <c r="E11" s="129">
        <v>28054</v>
      </c>
      <c r="F11" s="130">
        <v>43.2</v>
      </c>
      <c r="G11" s="131"/>
      <c r="H11" s="129">
        <v>26137</v>
      </c>
      <c r="I11" s="129">
        <v>22095</v>
      </c>
      <c r="J11" s="130">
        <v>43.6</v>
      </c>
      <c r="K11" s="132"/>
      <c r="L11" s="129">
        <v>11377</v>
      </c>
      <c r="M11" s="129">
        <v>10956</v>
      </c>
      <c r="N11" s="130"/>
      <c r="O11" s="133"/>
      <c r="P11" s="129">
        <v>8902</v>
      </c>
      <c r="Q11" s="129">
        <v>7500</v>
      </c>
      <c r="R11" s="133"/>
      <c r="S11" s="133"/>
      <c r="T11" s="129">
        <v>18227</v>
      </c>
      <c r="U11" s="129">
        <v>17098</v>
      </c>
      <c r="V11" s="129"/>
      <c r="W11" s="129">
        <v>17235</v>
      </c>
      <c r="X11" s="129">
        <v>14595</v>
      </c>
      <c r="Y11" s="134"/>
      <c r="Z11" s="134"/>
      <c r="AA11" s="134"/>
      <c r="AB11" s="134"/>
      <c r="AC11" s="134"/>
      <c r="AD11" s="135"/>
    </row>
    <row r="12" ht="8.1" customHeight="1">
      <c r="A12" s="113"/>
      <c r="B12" s="114"/>
      <c r="C12" s="114"/>
      <c r="D12" s="129"/>
      <c r="E12" s="129"/>
      <c r="F12" s="137"/>
      <c r="G12" s="131"/>
      <c r="H12" s="129"/>
      <c r="I12" s="129"/>
      <c r="J12" s="130"/>
      <c r="K12" s="132"/>
      <c r="L12" s="129"/>
      <c r="M12" s="129"/>
      <c r="N12" s="133"/>
      <c r="O12" s="133"/>
      <c r="P12" s="129"/>
      <c r="Q12" s="129"/>
      <c r="R12" s="133"/>
      <c r="S12" s="133"/>
      <c r="T12" s="129"/>
      <c r="U12" s="129"/>
      <c r="V12" s="129"/>
      <c r="W12" s="129"/>
      <c r="X12" s="129"/>
      <c r="Y12" s="134"/>
      <c r="Z12" s="134"/>
      <c r="AA12" s="134"/>
      <c r="AB12" s="134"/>
      <c r="AC12" s="134"/>
      <c r="AD12" s="135"/>
    </row>
    <row r="13" ht="21" customHeight="1">
      <c r="A13" s="113"/>
      <c r="B13" t="s" s="138">
        <v>36</v>
      </c>
      <c r="C13" s="139"/>
      <c r="D13" s="140">
        <v>154900</v>
      </c>
      <c r="E13" s="140">
        <v>147237</v>
      </c>
      <c r="F13" s="141">
        <v>14.7</v>
      </c>
      <c r="G13" s="142"/>
      <c r="H13" s="140">
        <v>155977</v>
      </c>
      <c r="I13" s="140">
        <v>131989</v>
      </c>
      <c r="J13" s="143">
        <v>17.1</v>
      </c>
      <c r="K13" s="144"/>
      <c r="L13" s="140">
        <v>65231</v>
      </c>
      <c r="M13" s="140">
        <v>62979</v>
      </c>
      <c r="N13" s="143">
        <v>9</v>
      </c>
      <c r="O13" s="144"/>
      <c r="P13" s="140">
        <v>66138</v>
      </c>
      <c r="Q13" s="140">
        <v>56383</v>
      </c>
      <c r="R13" s="143">
        <v>10.3</v>
      </c>
      <c r="S13" s="144"/>
      <c r="T13" s="140">
        <v>89669</v>
      </c>
      <c r="U13" s="140">
        <v>84258</v>
      </c>
      <c r="V13" s="145"/>
      <c r="W13" s="140">
        <v>89839</v>
      </c>
      <c r="X13" s="140">
        <v>75606</v>
      </c>
      <c r="Y13" s="146"/>
      <c r="Z13" s="146"/>
      <c r="AA13" s="146"/>
      <c r="AB13" s="146"/>
      <c r="AC13" s="146"/>
      <c r="AD13" s="147"/>
    </row>
    <row r="14" ht="17.45" customHeight="1">
      <c r="A14" s="11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48"/>
      <c r="U14" s="149"/>
      <c r="V14" s="134"/>
      <c r="W14" s="134"/>
      <c r="X14" s="134"/>
      <c r="Y14" s="114"/>
      <c r="Z14" s="114"/>
      <c r="AA14" s="114"/>
      <c r="AB14" s="114"/>
      <c r="AC14" s="114"/>
      <c r="AD14" s="115"/>
    </row>
    <row r="15" ht="17.45" customHeight="1">
      <c r="A15" s="113"/>
      <c r="B15" s="114"/>
      <c r="C15" s="114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5"/>
    </row>
    <row r="16" ht="18.75" customHeight="1">
      <c r="A16" s="113"/>
      <c r="B16" t="s" s="150">
        <v>69</v>
      </c>
      <c r="C16" s="114"/>
      <c r="D16" t="s" s="151">
        <v>70</v>
      </c>
      <c r="E16" s="152"/>
      <c r="F16" s="152"/>
      <c r="G16" s="114"/>
      <c r="H16" s="114"/>
      <c r="I16" s="114"/>
      <c r="J16" s="114"/>
      <c r="K16" s="114"/>
      <c r="L16" s="120"/>
      <c r="M16" s="120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5"/>
    </row>
    <row r="17" ht="17.45" customHeight="1">
      <c r="A17" s="113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25"/>
      <c r="M17" s="125"/>
      <c r="N17" s="114"/>
      <c r="O17" s="114"/>
      <c r="P17" s="114"/>
      <c r="Q17" s="114"/>
      <c r="R17" s="114"/>
      <c r="S17" s="114"/>
      <c r="T17" s="153"/>
      <c r="U17" s="114"/>
      <c r="V17" s="114"/>
      <c r="W17" s="114"/>
      <c r="X17" s="114"/>
      <c r="Y17" s="114"/>
      <c r="Z17" s="114"/>
      <c r="AA17" s="114"/>
      <c r="AB17" s="114"/>
      <c r="AC17" s="114"/>
      <c r="AD17" s="115"/>
    </row>
    <row r="18" ht="31.5" customHeight="1">
      <c r="A18" s="113"/>
      <c r="B18" s="114"/>
      <c r="C18" s="114"/>
      <c r="D18" t="s" s="154">
        <v>2</v>
      </c>
      <c r="E18" t="s" s="154">
        <v>3</v>
      </c>
      <c r="F18" t="s" s="154">
        <v>4</v>
      </c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55"/>
      <c r="Z18" s="155"/>
      <c r="AA18" s="155"/>
      <c r="AB18" s="114"/>
      <c r="AC18" s="114"/>
      <c r="AD18" s="115"/>
    </row>
    <row r="19" ht="17.45" customHeight="1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55"/>
      <c r="Z19" s="155"/>
      <c r="AA19" s="155"/>
      <c r="AB19" s="114"/>
      <c r="AC19" s="114"/>
      <c r="AD19" s="115"/>
    </row>
    <row r="20" ht="17.45" customHeight="1">
      <c r="A20" s="113"/>
      <c r="B20" t="s" s="128">
        <v>59</v>
      </c>
      <c r="C20" s="114"/>
      <c r="D20" s="156">
        <v>1.052</v>
      </c>
      <c r="E20" s="156">
        <v>1.182</v>
      </c>
      <c r="F20" s="153">
        <v>-11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57"/>
      <c r="U20" s="114"/>
      <c r="V20" s="114"/>
      <c r="W20" s="114"/>
      <c r="X20" s="114"/>
      <c r="Y20" s="155"/>
      <c r="Z20" s="155"/>
      <c r="AA20" s="114"/>
      <c r="AB20" s="114"/>
      <c r="AC20" s="114"/>
      <c r="AD20" s="115"/>
    </row>
    <row r="21" ht="17.45" customHeight="1">
      <c r="A21" s="113"/>
      <c r="B21" t="s" s="158">
        <v>60</v>
      </c>
      <c r="C21" s="159"/>
      <c r="D21" s="160">
        <v>1.036</v>
      </c>
      <c r="E21" s="160">
        <v>1.173</v>
      </c>
      <c r="F21" s="161">
        <v>-11.7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55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5"/>
    </row>
    <row r="22" ht="17.45" customHeight="1">
      <c r="A22" s="113"/>
      <c r="B22" s="162"/>
      <c r="C22" s="162"/>
      <c r="D22" s="162"/>
      <c r="E22" s="162"/>
      <c r="F22" s="162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5"/>
    </row>
    <row r="23" ht="17.45" customHeight="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5"/>
    </row>
    <row r="24" ht="17.45" customHeight="1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5"/>
    </row>
    <row r="25" ht="17.45" customHeight="1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5"/>
    </row>
    <row r="26" ht="17.45" customHeight="1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5"/>
    </row>
    <row r="27" ht="17.45" customHeight="1">
      <c r="A27" s="113"/>
      <c r="B27" s="114"/>
      <c r="C27" s="114"/>
      <c r="D27" s="114"/>
      <c r="E27" s="114"/>
      <c r="F27" s="114"/>
      <c r="G27" s="114"/>
      <c r="H27" s="114"/>
      <c r="I27" s="114"/>
      <c r="J27" s="153"/>
      <c r="K27" s="153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5"/>
    </row>
    <row r="28" ht="17.45" customHeight="1">
      <c r="A28" s="113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5"/>
    </row>
    <row r="29" ht="17.45" customHeight="1">
      <c r="A29" s="113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5"/>
    </row>
    <row r="30" ht="17.45" customHeight="1">
      <c r="A30" s="113"/>
      <c r="B30" s="114"/>
      <c r="C30" s="114"/>
      <c r="D30" s="114"/>
      <c r="E30" s="114"/>
      <c r="F30" s="114"/>
      <c r="G30" s="163"/>
      <c r="H30" s="16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5"/>
    </row>
    <row r="31" ht="17.45" customHeight="1">
      <c r="A31" s="113"/>
      <c r="B31" s="114"/>
      <c r="C31" s="114"/>
      <c r="D31" s="134"/>
      <c r="E31" s="131"/>
      <c r="F31" s="131"/>
      <c r="G31" s="131"/>
      <c r="H31" s="13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5"/>
    </row>
    <row r="32" ht="17.45" customHeight="1">
      <c r="A32" s="113"/>
      <c r="B32" s="116"/>
      <c r="C32" s="116"/>
      <c r="D32" s="146"/>
      <c r="E32" s="142"/>
      <c r="F32" s="116"/>
      <c r="G32" s="116"/>
      <c r="H32" s="146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5"/>
    </row>
    <row r="33" ht="17.45" customHeight="1">
      <c r="A33" s="113"/>
      <c r="B33" s="114"/>
      <c r="C33" s="114"/>
      <c r="D33" s="134"/>
      <c r="E33" s="131"/>
      <c r="F33" s="114"/>
      <c r="G33" s="114"/>
      <c r="H33" s="13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5"/>
    </row>
    <row r="34" ht="17.45" customHeight="1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5"/>
    </row>
    <row r="35" ht="17.45" customHeight="1">
      <c r="A35" s="113"/>
      <c r="B35" s="114"/>
      <c r="C35" s="114"/>
      <c r="D35" s="122"/>
      <c r="E35" s="122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5"/>
    </row>
    <row r="36" ht="17.45" customHeight="1">
      <c r="A36" s="113"/>
      <c r="B36" s="114"/>
      <c r="C36" s="114"/>
      <c r="D36" s="131"/>
      <c r="E36" s="131"/>
      <c r="F36" s="131"/>
      <c r="G36" s="131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5"/>
    </row>
    <row r="37" ht="17.45" customHeight="1">
      <c r="A37" s="165"/>
      <c r="B37" s="166"/>
      <c r="C37" s="166"/>
      <c r="D37" s="167"/>
      <c r="E37" s="167"/>
      <c r="F37" s="167"/>
      <c r="G37" s="167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8"/>
    </row>
  </sheetData>
  <mergeCells count="15">
    <mergeCell ref="AB6:AD6"/>
    <mergeCell ref="D16:F16"/>
    <mergeCell ref="Y6:AA6"/>
    <mergeCell ref="W6:X6"/>
    <mergeCell ref="D2:X2"/>
    <mergeCell ref="D4:J4"/>
    <mergeCell ref="L4:R4"/>
    <mergeCell ref="T4:X4"/>
    <mergeCell ref="D6:F6"/>
    <mergeCell ref="L6:N6"/>
    <mergeCell ref="T6:U6"/>
    <mergeCell ref="D15:M15"/>
    <mergeCell ref="H6:J6"/>
    <mergeCell ref="P6:R6"/>
    <mergeCell ref="L16:M16"/>
  </mergeCells>
  <pageMargins left="0" right="0" top="0" bottom="0" header="0" footer="0"/>
  <pageSetup firstPageNumber="1" fitToHeight="1" fitToWidth="1" scale="56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S43"/>
  <sheetViews>
    <sheetView workbookViewId="0" showGridLines="0" defaultGridColor="1"/>
  </sheetViews>
  <sheetFormatPr defaultColWidth="11" defaultRowHeight="15.75" customHeight="1" outlineLevelRow="0" outlineLevelCol="0"/>
  <cols>
    <col min="1" max="1" width="11" style="169" customWidth="1"/>
    <col min="2" max="2" width="31.3516" style="169" customWidth="1"/>
    <col min="3" max="3" width="1.35156" style="169" customWidth="1"/>
    <col min="4" max="4" width="13.6719" style="169" customWidth="1"/>
    <col min="5" max="5" width="1.35156" style="169" customWidth="1"/>
    <col min="6" max="6" width="13.6719" style="169" customWidth="1"/>
    <col min="7" max="7" width="1.35156" style="169" customWidth="1"/>
    <col min="8" max="8" width="13.6719" style="169" customWidth="1"/>
    <col min="9" max="9" width="1.35156" style="169" customWidth="1"/>
    <col min="10" max="10" width="13.6719" style="169" customWidth="1"/>
    <col min="11" max="13" width="11" style="169" customWidth="1"/>
    <col min="14" max="14" width="9.85156" style="169" customWidth="1"/>
    <col min="15" max="16" width="7.67188" style="169" customWidth="1"/>
    <col min="17" max="17" width="6.85156" style="169" customWidth="1"/>
    <col min="18" max="18" width="7.35156" style="169" customWidth="1"/>
    <col min="19" max="19" width="7.5" style="169" customWidth="1"/>
    <col min="20" max="16384" width="11" style="169" customWidth="1"/>
  </cols>
  <sheetData>
    <row r="1" ht="17.45" customHeight="1">
      <c r="A1" s="4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</row>
    <row r="2" ht="18.75" customHeight="1">
      <c r="A2" s="13"/>
      <c r="B2" t="s" s="8">
        <v>71</v>
      </c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1"/>
    </row>
    <row r="3" ht="18.75" customHeight="1">
      <c r="A3" s="13"/>
      <c r="B3" s="170"/>
      <c r="C3" s="170"/>
      <c r="D3" s="170"/>
      <c r="E3" s="170"/>
      <c r="F3" s="170"/>
      <c r="G3" s="170"/>
      <c r="H3" s="170"/>
      <c r="I3" s="170"/>
      <c r="J3" s="170"/>
      <c r="K3" s="10"/>
      <c r="L3" s="10"/>
      <c r="M3" s="10"/>
      <c r="N3" s="10"/>
      <c r="O3" s="10"/>
      <c r="P3" s="10"/>
      <c r="Q3" s="10"/>
      <c r="R3" s="10"/>
      <c r="S3" s="11"/>
    </row>
    <row r="4" ht="32.25" customHeight="1">
      <c r="A4" s="13"/>
      <c r="B4" t="s" s="14">
        <v>1</v>
      </c>
      <c r="C4" s="15"/>
      <c r="D4" t="s" s="16">
        <v>2</v>
      </c>
      <c r="E4" s="124"/>
      <c r="F4" t="s" s="16">
        <v>3</v>
      </c>
      <c r="G4" s="124"/>
      <c r="H4" t="s" s="16">
        <v>72</v>
      </c>
      <c r="I4" s="124"/>
      <c r="J4" t="s" s="16">
        <v>4</v>
      </c>
      <c r="K4" s="65"/>
      <c r="L4" s="65"/>
      <c r="M4" s="65"/>
      <c r="N4" s="10"/>
      <c r="O4" s="10"/>
      <c r="P4" s="10"/>
      <c r="Q4" s="10"/>
      <c r="R4" s="10"/>
      <c r="S4" s="11"/>
    </row>
    <row r="5" ht="17.45" customHeight="1">
      <c r="A5" s="13"/>
      <c r="B5" s="15"/>
      <c r="C5" s="15"/>
      <c r="D5" s="15"/>
      <c r="E5" s="15"/>
      <c r="F5" s="15"/>
      <c r="G5" s="15"/>
      <c r="H5" s="65"/>
      <c r="I5" s="65"/>
      <c r="J5" s="65"/>
      <c r="K5" s="65"/>
      <c r="L5" s="65"/>
      <c r="M5" s="65"/>
      <c r="N5" s="10"/>
      <c r="O5" s="10"/>
      <c r="P5" s="10"/>
      <c r="Q5" s="10"/>
      <c r="R5" s="10"/>
      <c r="S5" s="11"/>
    </row>
    <row r="6" ht="17.45" customHeight="1">
      <c r="A6" s="13"/>
      <c r="B6" t="s" s="95">
        <v>73</v>
      </c>
      <c r="C6" s="10"/>
      <c r="D6" s="96">
        <f>D7+D8</f>
        <v>698587</v>
      </c>
      <c r="E6" s="21"/>
      <c r="F6" s="96">
        <f>F7+F8</f>
        <v>547679</v>
      </c>
      <c r="G6" s="21"/>
      <c r="H6" s="96">
        <f>H7+H8</f>
        <v>150908</v>
      </c>
      <c r="I6" s="21"/>
      <c r="J6" s="171">
        <f>(D6-F6)/F6*100</f>
        <v>27.554096468917</v>
      </c>
      <c r="K6" s="65"/>
      <c r="L6" s="65"/>
      <c r="M6" s="106"/>
      <c r="N6" s="10"/>
      <c r="O6" s="10"/>
      <c r="P6" s="10"/>
      <c r="Q6" s="10"/>
      <c r="R6" s="10"/>
      <c r="S6" s="11"/>
    </row>
    <row r="7" ht="17.45" customHeight="1">
      <c r="A7" s="13"/>
      <c r="B7" t="s" s="172">
        <v>74</v>
      </c>
      <c r="C7" s="173"/>
      <c r="D7" s="21">
        <v>470572</v>
      </c>
      <c r="E7" s="21"/>
      <c r="F7" s="21">
        <v>394812</v>
      </c>
      <c r="G7" s="21"/>
      <c r="H7" s="21">
        <f>D7-F7</f>
        <v>75760</v>
      </c>
      <c r="I7" s="21"/>
      <c r="J7" s="174">
        <f>(D7-F7)/F7*100</f>
        <v>19.188879770625</v>
      </c>
      <c r="K7" s="58"/>
      <c r="L7" s="58"/>
      <c r="M7" s="175"/>
      <c r="N7" s="10"/>
      <c r="O7" s="10"/>
      <c r="P7" s="10"/>
      <c r="Q7" s="10"/>
      <c r="R7" s="10"/>
      <c r="S7" s="11"/>
    </row>
    <row r="8" ht="17.45" customHeight="1">
      <c r="A8" s="13"/>
      <c r="B8" t="s" s="172">
        <v>75</v>
      </c>
      <c r="C8" s="173"/>
      <c r="D8" s="74">
        <f>SUM(D9:D12)</f>
        <v>228015</v>
      </c>
      <c r="E8" s="74"/>
      <c r="F8" s="74">
        <f>SUM(F9:F12)</f>
        <v>152867</v>
      </c>
      <c r="G8" s="74"/>
      <c r="H8" s="21">
        <f>H9+H10+H11+H12</f>
        <v>75148</v>
      </c>
      <c r="I8" s="21"/>
      <c r="J8" s="174">
        <f>(D8-F8)/F8*100</f>
        <v>49.1590729195968</v>
      </c>
      <c r="K8" s="176"/>
      <c r="L8" s="58"/>
      <c r="M8" s="175"/>
      <c r="N8" s="10"/>
      <c r="O8" s="10"/>
      <c r="P8" s="10"/>
      <c r="Q8" s="10"/>
      <c r="R8" s="10"/>
      <c r="S8" s="11"/>
    </row>
    <row r="9" ht="17.45" customHeight="1">
      <c r="A9" s="13"/>
      <c r="B9" t="s" s="24">
        <v>76</v>
      </c>
      <c r="C9" s="173"/>
      <c r="D9" s="29">
        <v>174105</v>
      </c>
      <c r="E9" s="29"/>
      <c r="F9" s="29">
        <v>127547</v>
      </c>
      <c r="G9" s="29"/>
      <c r="H9" s="26">
        <f>D9-F9</f>
        <v>46558</v>
      </c>
      <c r="I9" s="26"/>
      <c r="J9" s="177">
        <f>(D9-F9)/F9*100</f>
        <v>36.5026225626632</v>
      </c>
      <c r="K9" s="176"/>
      <c r="L9" s="58"/>
      <c r="M9" s="175"/>
      <c r="N9" s="10"/>
      <c r="O9" s="10"/>
      <c r="P9" s="10"/>
      <c r="Q9" s="10"/>
      <c r="R9" s="10"/>
      <c r="S9" s="11"/>
    </row>
    <row r="10" ht="17.45" customHeight="1">
      <c r="A10" s="13"/>
      <c r="B10" t="s" s="24">
        <v>77</v>
      </c>
      <c r="C10" s="173"/>
      <c r="D10" s="29">
        <v>51434</v>
      </c>
      <c r="E10" s="29"/>
      <c r="F10" s="29">
        <v>22930</v>
      </c>
      <c r="G10" s="29"/>
      <c r="H10" s="26">
        <f>D10-F10</f>
        <v>28504</v>
      </c>
      <c r="I10" s="26"/>
      <c r="J10" s="177">
        <f>(D10-F10)/F10*100</f>
        <v>124.308765808984</v>
      </c>
      <c r="K10" s="176"/>
      <c r="L10" s="58"/>
      <c r="M10" s="175"/>
      <c r="N10" s="10"/>
      <c r="O10" s="10"/>
      <c r="P10" s="10"/>
      <c r="Q10" s="10"/>
      <c r="R10" s="10"/>
      <c r="S10" s="11"/>
    </row>
    <row r="11" ht="17.45" customHeight="1">
      <c r="A11" s="13"/>
      <c r="B11" t="s" s="24">
        <v>78</v>
      </c>
      <c r="C11" s="173"/>
      <c r="D11" s="29">
        <v>2473</v>
      </c>
      <c r="E11" s="29"/>
      <c r="F11" s="29">
        <v>2387</v>
      </c>
      <c r="G11" s="29"/>
      <c r="H11" s="26">
        <f>D11-F11</f>
        <v>86</v>
      </c>
      <c r="I11" s="26"/>
      <c r="J11" s="177">
        <f>(D11-F11)/F11*100</f>
        <v>3.60284876413909</v>
      </c>
      <c r="K11" s="176"/>
      <c r="L11" s="58"/>
      <c r="M11" s="175"/>
      <c r="N11" s="10"/>
      <c r="O11" s="10"/>
      <c r="P11" s="10"/>
      <c r="Q11" s="10"/>
      <c r="R11" s="10"/>
      <c r="S11" s="11"/>
    </row>
    <row r="12" ht="17.45" customHeight="1">
      <c r="A12" s="13"/>
      <c r="B12" t="s" s="24">
        <v>79</v>
      </c>
      <c r="C12" s="173"/>
      <c r="D12" s="29">
        <v>3</v>
      </c>
      <c r="E12" s="29"/>
      <c r="F12" s="29">
        <v>3</v>
      </c>
      <c r="G12" s="29"/>
      <c r="H12" s="26">
        <f>D12-F12</f>
        <v>0</v>
      </c>
      <c r="I12" s="26"/>
      <c r="J12" s="177">
        <f>(D12-F12)/F12*100</f>
        <v>0</v>
      </c>
      <c r="K12" s="10"/>
      <c r="L12" s="58"/>
      <c r="M12" s="175"/>
      <c r="N12" s="10"/>
      <c r="O12" s="10"/>
      <c r="P12" s="10"/>
      <c r="Q12" s="10"/>
      <c r="R12" s="10"/>
      <c r="S12" s="11"/>
    </row>
    <row r="13" ht="17.45" customHeight="1">
      <c r="A13" s="13"/>
      <c r="B13" s="10"/>
      <c r="C13" s="10"/>
      <c r="D13" s="10"/>
      <c r="E13" s="10"/>
      <c r="F13" s="10"/>
      <c r="G13" s="10"/>
      <c r="H13" s="10"/>
      <c r="I13" s="10"/>
      <c r="J13" s="177"/>
      <c r="K13" s="58"/>
      <c r="L13" s="10"/>
      <c r="M13" s="175"/>
      <c r="N13" s="10"/>
      <c r="O13" s="10"/>
      <c r="P13" s="10"/>
      <c r="Q13" s="10"/>
      <c r="R13" s="10"/>
      <c r="S13" s="11"/>
    </row>
    <row r="14" ht="18.75" customHeight="1">
      <c r="A14" s="13"/>
      <c r="B14" t="s" s="100">
        <v>59</v>
      </c>
      <c r="C14" s="10"/>
      <c r="D14" s="101">
        <v>998532</v>
      </c>
      <c r="E14" s="26"/>
      <c r="F14" s="101">
        <v>772317</v>
      </c>
      <c r="G14" s="26"/>
      <c r="H14" s="101">
        <f>D14-F14</f>
        <v>226215</v>
      </c>
      <c r="I14" s="10"/>
      <c r="J14" s="178">
        <f>(D14-F14)/F14*100</f>
        <v>29.290433850349</v>
      </c>
      <c r="K14" s="10"/>
      <c r="L14" s="10"/>
      <c r="M14" s="10"/>
      <c r="N14" s="179"/>
      <c r="O14" s="10"/>
      <c r="P14" s="10"/>
      <c r="Q14" s="10"/>
      <c r="R14" s="10"/>
      <c r="S14" s="11"/>
    </row>
    <row r="15" ht="17.45" customHeight="1">
      <c r="A15" s="13"/>
      <c r="B15" s="10"/>
      <c r="C15" s="10"/>
      <c r="D15" s="26"/>
      <c r="E15" s="26"/>
      <c r="F15" s="26"/>
      <c r="G15" s="26"/>
      <c r="H15" s="10"/>
      <c r="I15" s="10"/>
      <c r="J15" s="54"/>
      <c r="K15" s="10"/>
      <c r="L15" s="10"/>
      <c r="M15" s="10"/>
      <c r="N15" s="175"/>
      <c r="O15" s="10"/>
      <c r="P15" s="10"/>
      <c r="Q15" s="10"/>
      <c r="R15" s="10"/>
      <c r="S15" s="11"/>
    </row>
    <row r="16" ht="17.45" customHeight="1">
      <c r="A16" s="13"/>
      <c r="B16" t="s" s="95">
        <v>80</v>
      </c>
      <c r="C16" s="15"/>
      <c r="D16" s="180">
        <f>D6/D14</f>
        <v>0.699614033401033</v>
      </c>
      <c r="E16" s="98"/>
      <c r="F16" s="180">
        <f>F6/F14</f>
        <v>0.709137569158778</v>
      </c>
      <c r="G16" s="98"/>
      <c r="H16" s="98"/>
      <c r="I16" s="98"/>
      <c r="J16" s="98"/>
      <c r="K16" s="98"/>
      <c r="L16" s="98"/>
      <c r="M16" s="98"/>
      <c r="N16" s="106"/>
      <c r="O16" s="10"/>
      <c r="P16" s="10"/>
      <c r="Q16" s="10"/>
      <c r="R16" s="10"/>
      <c r="S16" s="11"/>
    </row>
    <row r="17" ht="17.45" customHeight="1">
      <c r="A17" s="13"/>
      <c r="B17" s="15"/>
      <c r="C17" s="15"/>
      <c r="D17" s="106"/>
      <c r="E17" s="106"/>
      <c r="F17" s="106"/>
      <c r="G17" s="106"/>
      <c r="H17" s="106"/>
      <c r="I17" s="106"/>
      <c r="J17" s="106"/>
      <c r="K17" s="106"/>
      <c r="L17" s="106"/>
      <c r="M17" s="10"/>
      <c r="N17" s="10"/>
      <c r="O17" s="10"/>
      <c r="P17" s="10"/>
      <c r="Q17" s="10"/>
      <c r="R17" s="10"/>
      <c r="S17" s="11"/>
    </row>
    <row r="18" ht="17.45" customHeight="1">
      <c r="A18" s="13"/>
      <c r="B18" s="10"/>
      <c r="C18" s="10"/>
      <c r="D18" s="15"/>
      <c r="E18" s="15"/>
      <c r="F18" s="15"/>
      <c r="G18" s="15"/>
      <c r="H18" s="64"/>
      <c r="I18" s="64"/>
      <c r="J18" s="65"/>
      <c r="K18" s="64"/>
      <c r="L18" s="65"/>
      <c r="M18" s="10"/>
      <c r="N18" s="10"/>
      <c r="O18" s="10"/>
      <c r="P18" s="10"/>
      <c r="Q18" s="10"/>
      <c r="R18" s="10"/>
      <c r="S18" s="11"/>
    </row>
    <row r="19" ht="17.45" customHeight="1">
      <c r="A19" s="13"/>
      <c r="B19" s="10"/>
      <c r="C19" s="10"/>
      <c r="D19" s="26"/>
      <c r="E19" s="26"/>
      <c r="F19" s="26"/>
      <c r="G19" s="26"/>
      <c r="H19" s="175"/>
      <c r="I19" s="175"/>
      <c r="J19" s="29"/>
      <c r="K19" s="10"/>
      <c r="L19" s="10"/>
      <c r="M19" s="10"/>
      <c r="N19" s="10"/>
      <c r="O19" s="10"/>
      <c r="P19" s="10"/>
      <c r="Q19" s="10"/>
      <c r="R19" s="10"/>
      <c r="S19" s="11"/>
    </row>
    <row r="20" ht="17.45" customHeight="1">
      <c r="A20" s="13"/>
      <c r="B20" s="10"/>
      <c r="C20" s="10"/>
      <c r="D20" s="54"/>
      <c r="E20" s="54"/>
      <c r="F20" s="54"/>
      <c r="G20" s="54"/>
      <c r="H20" s="54"/>
      <c r="I20" s="54"/>
      <c r="J20" s="30"/>
      <c r="K20" s="10"/>
      <c r="L20" s="10"/>
      <c r="M20" s="30"/>
      <c r="N20" s="30"/>
      <c r="O20" s="10"/>
      <c r="P20" s="10"/>
      <c r="Q20" s="10"/>
      <c r="R20" s="10"/>
      <c r="S20" s="11"/>
    </row>
    <row r="21" ht="17.45" customHeight="1">
      <c r="A21" s="13"/>
      <c r="B21" s="10"/>
      <c r="C21" s="10"/>
      <c r="D21" s="54"/>
      <c r="E21" s="54"/>
      <c r="F21" s="54"/>
      <c r="G21" s="54"/>
      <c r="H21" s="54"/>
      <c r="I21" s="54"/>
      <c r="J21" s="10"/>
      <c r="K21" s="108"/>
      <c r="L21" s="108"/>
      <c r="M21" s="10"/>
      <c r="N21" s="10"/>
      <c r="O21" s="10"/>
      <c r="P21" s="10"/>
      <c r="Q21" s="10"/>
      <c r="R21" s="10"/>
      <c r="S21" s="11"/>
    </row>
    <row r="22" ht="17.45" customHeight="1">
      <c r="A22" s="13"/>
      <c r="B22" s="181"/>
      <c r="C22" s="181"/>
      <c r="D22" s="181"/>
      <c r="E22" s="181"/>
      <c r="F22" s="181"/>
      <c r="G22" s="181"/>
      <c r="H22" s="181"/>
      <c r="I22" s="181"/>
      <c r="J22" s="10"/>
      <c r="K22" s="10"/>
      <c r="L22" s="99"/>
      <c r="M22" s="10"/>
      <c r="N22" s="10"/>
      <c r="O22" s="10"/>
      <c r="P22" s="10"/>
      <c r="Q22" s="10"/>
      <c r="R22" s="10"/>
      <c r="S22" s="11"/>
    </row>
    <row r="23" ht="17.45" customHeight="1">
      <c r="A23" s="13"/>
      <c r="B23" s="10"/>
      <c r="C23" s="10"/>
      <c r="D23" s="10"/>
      <c r="E23" s="10"/>
      <c r="F23" s="29"/>
      <c r="G23" s="10"/>
      <c r="H23" s="10"/>
      <c r="I23" s="10"/>
      <c r="J23" s="10"/>
      <c r="K23" s="10"/>
      <c r="L23" s="10"/>
      <c r="M23" s="10"/>
      <c r="N23" s="58"/>
      <c r="O23" s="58"/>
      <c r="P23" s="10"/>
      <c r="Q23" s="10"/>
      <c r="R23" s="10"/>
      <c r="S23" s="11"/>
    </row>
    <row r="24" ht="17.45" customHeight="1">
      <c r="A24" s="13"/>
      <c r="B24" s="10"/>
      <c r="C24" s="10"/>
      <c r="D24" s="15"/>
      <c r="E24" s="15"/>
      <c r="F24" s="15"/>
      <c r="G24" s="15"/>
      <c r="H24" s="65"/>
      <c r="I24" s="65"/>
      <c r="J24" s="65"/>
      <c r="K24" s="64"/>
      <c r="L24" s="65"/>
      <c r="M24" s="10"/>
      <c r="N24" s="10"/>
      <c r="O24" s="10"/>
      <c r="P24" s="10"/>
      <c r="Q24" s="10"/>
      <c r="R24" s="10"/>
      <c r="S24" s="11"/>
    </row>
    <row r="25" ht="17.45" customHeight="1">
      <c r="A25" s="13"/>
      <c r="B25" s="10"/>
      <c r="C25" s="10"/>
      <c r="D25" s="10"/>
      <c r="E25" s="10"/>
      <c r="F25" s="10"/>
      <c r="G25" s="10"/>
      <c r="H25" s="58"/>
      <c r="I25" s="58"/>
      <c r="J25" s="58"/>
      <c r="K25" s="175"/>
      <c r="L25" s="176"/>
      <c r="M25" s="10"/>
      <c r="N25" s="10"/>
      <c r="O25" s="10"/>
      <c r="P25" s="10"/>
      <c r="Q25" s="10"/>
      <c r="R25" s="10"/>
      <c r="S25" s="11"/>
    </row>
    <row r="26" ht="16.5" customHeight="1">
      <c r="A26" s="13"/>
      <c r="B26" s="10"/>
      <c r="C26" s="10"/>
      <c r="D26" s="10"/>
      <c r="E26" s="10"/>
      <c r="F26" s="10"/>
      <c r="G26" s="10"/>
      <c r="H26" s="58"/>
      <c r="I26" s="58"/>
      <c r="J26" s="58"/>
      <c r="K26" s="175"/>
      <c r="L26" s="176"/>
      <c r="M26" s="10"/>
      <c r="N26" s="10"/>
      <c r="O26" s="10"/>
      <c r="P26" s="10"/>
      <c r="Q26" s="10"/>
      <c r="R26" s="10"/>
      <c r="S26" s="11"/>
    </row>
    <row r="27" ht="17.45" customHeight="1">
      <c r="A27" s="13"/>
      <c r="B27" s="10"/>
      <c r="C27" s="10"/>
      <c r="D27" s="182"/>
      <c r="E27" s="182"/>
      <c r="F27" s="182"/>
      <c r="G27" s="182"/>
      <c r="H27" s="58"/>
      <c r="I27" s="58"/>
      <c r="J27" s="176"/>
      <c r="K27" s="175"/>
      <c r="L27" s="176"/>
      <c r="M27" s="10"/>
      <c r="N27" s="10"/>
      <c r="O27" s="10"/>
      <c r="P27" s="10"/>
      <c r="Q27" s="10"/>
      <c r="R27" s="10"/>
      <c r="S27" s="11"/>
    </row>
    <row r="28" ht="17.45" customHeight="1">
      <c r="A28" s="13"/>
      <c r="B28" s="10"/>
      <c r="C28" s="10"/>
      <c r="D28" s="10"/>
      <c r="E28" s="10"/>
      <c r="F28" s="10"/>
      <c r="G28" s="10"/>
      <c r="H28" s="58"/>
      <c r="I28" s="58"/>
      <c r="J28" s="58"/>
      <c r="K28" s="175"/>
      <c r="L28" s="176"/>
      <c r="M28" s="10"/>
      <c r="N28" s="10"/>
      <c r="O28" s="10"/>
      <c r="P28" s="10"/>
      <c r="Q28" s="10"/>
      <c r="R28" s="10"/>
      <c r="S28" s="11"/>
    </row>
    <row r="29" ht="17.45" customHeight="1">
      <c r="A29" s="13"/>
      <c r="B29" s="15"/>
      <c r="C29" s="15"/>
      <c r="D29" s="15"/>
      <c r="E29" s="15"/>
      <c r="F29" s="15"/>
      <c r="G29" s="15"/>
      <c r="H29" s="65"/>
      <c r="I29" s="65"/>
      <c r="J29" s="65"/>
      <c r="K29" s="106"/>
      <c r="L29" s="183"/>
      <c r="M29" s="10"/>
      <c r="N29" s="10"/>
      <c r="O29" s="10"/>
      <c r="P29" s="10"/>
      <c r="Q29" s="10"/>
      <c r="R29" s="10"/>
      <c r="S29" s="11"/>
    </row>
    <row r="30" ht="17.45" customHeight="1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</row>
    <row r="31" ht="17.45" customHeight="1">
      <c r="A31" s="1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</row>
    <row r="32" ht="17.45" customHeight="1">
      <c r="A32" s="1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</row>
    <row r="33" ht="17.45" customHeight="1">
      <c r="A33" s="1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</row>
    <row r="34" ht="17.45" customHeight="1">
      <c r="A34" s="1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ht="17.45" customHeight="1">
      <c r="A35" s="13"/>
      <c r="B35" s="10"/>
      <c r="C35" s="10"/>
      <c r="D35" s="30"/>
      <c r="E35" s="30"/>
      <c r="F35" s="30"/>
      <c r="G35" s="3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ht="17.45" customHeight="1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ht="17.45" customHeight="1">
      <c r="A37" s="13"/>
      <c r="B37" s="15"/>
      <c r="C37" s="15"/>
      <c r="D37" s="15"/>
      <c r="E37" s="15"/>
      <c r="F37" s="15"/>
      <c r="G37" s="15"/>
      <c r="H37" s="65"/>
      <c r="I37" s="65"/>
      <c r="J37" s="65"/>
      <c r="K37" s="10"/>
      <c r="L37" s="10"/>
      <c r="M37" s="10"/>
      <c r="N37" s="10"/>
      <c r="O37" s="10"/>
      <c r="P37" s="10"/>
      <c r="Q37" s="10"/>
      <c r="R37" s="10"/>
      <c r="S37" s="11"/>
    </row>
    <row r="38" ht="17.45" customHeight="1">
      <c r="A38" s="13"/>
      <c r="B38" s="10"/>
      <c r="C38" s="10"/>
      <c r="D38" s="21"/>
      <c r="E38" s="21"/>
      <c r="F38" s="21"/>
      <c r="G38" s="21"/>
      <c r="H38" s="21"/>
      <c r="I38" s="21"/>
      <c r="J38" s="184"/>
      <c r="K38" s="10"/>
      <c r="L38" s="10"/>
      <c r="M38" s="10"/>
      <c r="N38" s="10"/>
      <c r="O38" s="10"/>
      <c r="P38" s="10"/>
      <c r="Q38" s="10"/>
      <c r="R38" s="10"/>
      <c r="S38" s="11"/>
    </row>
    <row r="39" ht="17.45" customHeight="1">
      <c r="A39" s="13"/>
      <c r="B39" s="10"/>
      <c r="C39" s="10"/>
      <c r="D39" s="74"/>
      <c r="E39" s="74"/>
      <c r="F39" s="74"/>
      <c r="G39" s="74"/>
      <c r="H39" s="21"/>
      <c r="I39" s="21"/>
      <c r="J39" s="184"/>
      <c r="K39" s="10"/>
      <c r="L39" s="10"/>
      <c r="M39" s="10"/>
      <c r="N39" s="10"/>
      <c r="O39" s="10"/>
      <c r="P39" s="10"/>
      <c r="Q39" s="10"/>
      <c r="R39" s="10"/>
      <c r="S39" s="11"/>
    </row>
    <row r="40" ht="17.45" customHeight="1">
      <c r="A40" s="13"/>
      <c r="B40" s="173"/>
      <c r="C40" s="173"/>
      <c r="D40" s="29"/>
      <c r="E40" s="29"/>
      <c r="F40" s="29"/>
      <c r="G40" s="29"/>
      <c r="H40" s="26"/>
      <c r="I40" s="26"/>
      <c r="J40" s="185"/>
      <c r="K40" s="10"/>
      <c r="L40" s="10"/>
      <c r="M40" s="10"/>
      <c r="N40" s="10"/>
      <c r="O40" s="10"/>
      <c r="P40" s="10"/>
      <c r="Q40" s="10"/>
      <c r="R40" s="10"/>
      <c r="S40" s="11"/>
    </row>
    <row r="41" ht="17.45" customHeight="1">
      <c r="A41" s="13"/>
      <c r="B41" s="173"/>
      <c r="C41" s="173"/>
      <c r="D41" s="29"/>
      <c r="E41" s="29"/>
      <c r="F41" s="29"/>
      <c r="G41" s="29"/>
      <c r="H41" s="26"/>
      <c r="I41" s="26"/>
      <c r="J41" s="185"/>
      <c r="K41" s="10"/>
      <c r="L41" s="10"/>
      <c r="M41" s="10"/>
      <c r="N41" s="10"/>
      <c r="O41" s="10"/>
      <c r="P41" s="10"/>
      <c r="Q41" s="10"/>
      <c r="R41" s="10"/>
      <c r="S41" s="11"/>
    </row>
    <row r="42" ht="17.45" customHeight="1">
      <c r="A42" s="13"/>
      <c r="B42" s="173"/>
      <c r="C42" s="173"/>
      <c r="D42" s="29"/>
      <c r="E42" s="29"/>
      <c r="F42" s="29"/>
      <c r="G42" s="29"/>
      <c r="H42" s="26"/>
      <c r="I42" s="26"/>
      <c r="J42" s="185"/>
      <c r="K42" s="10"/>
      <c r="L42" s="10"/>
      <c r="M42" s="10"/>
      <c r="N42" s="10"/>
      <c r="O42" s="10"/>
      <c r="P42" s="10"/>
      <c r="Q42" s="10"/>
      <c r="R42" s="10"/>
      <c r="S42" s="11"/>
    </row>
    <row r="43" ht="17.45" customHeight="1">
      <c r="A43" s="43"/>
      <c r="B43" s="186"/>
      <c r="C43" s="186"/>
      <c r="D43" s="187"/>
      <c r="E43" s="187"/>
      <c r="F43" s="187"/>
      <c r="G43" s="187"/>
      <c r="H43" s="188"/>
      <c r="I43" s="188"/>
      <c r="J43" s="189"/>
      <c r="K43" s="44"/>
      <c r="L43" s="44"/>
      <c r="M43" s="44"/>
      <c r="N43" s="44"/>
      <c r="O43" s="44"/>
      <c r="P43" s="44"/>
      <c r="Q43" s="44"/>
      <c r="R43" s="44"/>
      <c r="S43" s="45"/>
    </row>
  </sheetData>
  <mergeCells count="1">
    <mergeCell ref="B2:J2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52"/>
  <sheetViews>
    <sheetView workbookViewId="0" showGridLines="0" defaultGridColor="1"/>
  </sheetViews>
  <sheetFormatPr defaultColWidth="11" defaultRowHeight="15.75" customHeight="1" outlineLevelRow="0" outlineLevelCol="0"/>
  <cols>
    <col min="1" max="1" width="11" style="190" customWidth="1"/>
    <col min="2" max="2" width="52.6719" style="190" customWidth="1"/>
    <col min="3" max="3" width="1.35156" style="190" customWidth="1"/>
    <col min="4" max="4" width="13.1719" style="190" customWidth="1"/>
    <col min="5" max="5" width="1.35156" style="190" customWidth="1"/>
    <col min="6" max="6" width="13.1719" style="190" customWidth="1"/>
    <col min="7" max="7" width="1.35156" style="190" customWidth="1"/>
    <col min="8" max="8" width="13.1719" style="190" customWidth="1"/>
    <col min="9" max="9" width="1.35156" style="190" customWidth="1"/>
    <col min="10" max="10" width="13.1719" style="190" customWidth="1"/>
    <col min="11" max="16384" width="11" style="190" customWidth="1"/>
  </cols>
  <sheetData>
    <row r="1" ht="17.45" customHeight="1">
      <c r="A1" s="47"/>
      <c r="B1" s="5"/>
      <c r="C1" s="5"/>
      <c r="D1" s="5"/>
      <c r="E1" s="5"/>
      <c r="F1" s="5"/>
      <c r="G1" s="5"/>
      <c r="H1" s="5"/>
      <c r="I1" s="5"/>
      <c r="J1" s="6"/>
    </row>
    <row r="2" ht="18.75" customHeight="1">
      <c r="A2" s="13"/>
      <c r="B2" t="s" s="8">
        <v>81</v>
      </c>
      <c r="C2" s="9"/>
      <c r="D2" s="9"/>
      <c r="E2" s="9"/>
      <c r="F2" s="9"/>
      <c r="G2" s="9"/>
      <c r="H2" s="9"/>
      <c r="I2" s="9"/>
      <c r="J2" s="191"/>
    </row>
    <row r="3" ht="17.45" customHeight="1">
      <c r="A3" s="13"/>
      <c r="B3" s="10"/>
      <c r="C3" s="10"/>
      <c r="D3" s="10"/>
      <c r="E3" s="10"/>
      <c r="F3" s="10"/>
      <c r="G3" s="12"/>
      <c r="H3" s="12"/>
      <c r="I3" s="12"/>
      <c r="J3" s="11"/>
    </row>
    <row r="4" ht="48" customHeight="1">
      <c r="A4" s="13"/>
      <c r="B4" t="s" s="14">
        <v>1</v>
      </c>
      <c r="C4" s="65"/>
      <c r="D4" t="s" s="192">
        <v>2</v>
      </c>
      <c r="E4" s="124"/>
      <c r="F4" t="s" s="192">
        <v>3</v>
      </c>
      <c r="G4" s="124"/>
      <c r="H4" t="s" s="192">
        <v>72</v>
      </c>
      <c r="I4" s="124"/>
      <c r="J4" t="s" s="193">
        <v>4</v>
      </c>
    </row>
    <row r="5" ht="17.45" customHeight="1">
      <c r="A5" s="13"/>
      <c r="B5" s="10"/>
      <c r="C5" s="10"/>
      <c r="D5" s="10"/>
      <c r="E5" s="10"/>
      <c r="F5" s="10"/>
      <c r="G5" s="10"/>
      <c r="H5" s="10"/>
      <c r="I5" s="10"/>
      <c r="J5" s="11"/>
    </row>
    <row r="6" ht="17.45" customHeight="1">
      <c r="A6" s="13"/>
      <c r="B6" t="s" s="95">
        <v>82</v>
      </c>
      <c r="C6" s="194"/>
      <c r="D6" s="195">
        <f>D7+D8</f>
        <v>698587</v>
      </c>
      <c r="E6" s="74"/>
      <c r="F6" s="195">
        <f>F7+F8</f>
        <v>547679</v>
      </c>
      <c r="G6" s="74"/>
      <c r="H6" s="195">
        <f>D6-F6</f>
        <v>150908</v>
      </c>
      <c r="I6" s="74"/>
      <c r="J6" s="196">
        <f>(D6-F6)/F6*100</f>
        <v>27.554096468917</v>
      </c>
    </row>
    <row r="7" ht="17.45" customHeight="1">
      <c r="A7" s="13"/>
      <c r="B7" t="s" s="24">
        <v>13</v>
      </c>
      <c r="C7" s="108"/>
      <c r="D7" s="29">
        <v>470572</v>
      </c>
      <c r="E7" s="29"/>
      <c r="F7" s="29">
        <v>394812</v>
      </c>
      <c r="G7" s="29"/>
      <c r="H7" s="29">
        <f>D7-F7</f>
        <v>75760</v>
      </c>
      <c r="I7" s="29"/>
      <c r="J7" s="197">
        <f>(D7-F7)/F7*100</f>
        <v>19.188879770625</v>
      </c>
    </row>
    <row r="8" ht="17.45" customHeight="1">
      <c r="A8" s="13"/>
      <c r="B8" t="s" s="24">
        <v>14</v>
      </c>
      <c r="C8" s="108"/>
      <c r="D8" s="29">
        <v>228015</v>
      </c>
      <c r="E8" s="29"/>
      <c r="F8" s="29">
        <v>152867</v>
      </c>
      <c r="G8" s="29"/>
      <c r="H8" s="29">
        <f>D8-F8</f>
        <v>75148</v>
      </c>
      <c r="I8" s="29"/>
      <c r="J8" s="197">
        <f>(D8-F8)/F8*100</f>
        <v>49.1590729195968</v>
      </c>
    </row>
    <row r="9" ht="17.45" customHeight="1">
      <c r="A9" s="13"/>
      <c r="B9" s="10"/>
      <c r="C9" s="108"/>
      <c r="D9" s="198"/>
      <c r="E9" s="198"/>
      <c r="F9" s="198"/>
      <c r="G9" s="198"/>
      <c r="H9" s="74"/>
      <c r="I9" s="74"/>
      <c r="J9" s="197"/>
    </row>
    <row r="10" ht="17.45" customHeight="1">
      <c r="A10" s="13"/>
      <c r="B10" t="s" s="95">
        <v>83</v>
      </c>
      <c r="C10" s="194"/>
      <c r="D10" s="195">
        <f>D11+D12</f>
        <v>217825</v>
      </c>
      <c r="E10" s="74"/>
      <c r="F10" s="195">
        <f>F11+F12</f>
        <v>193008</v>
      </c>
      <c r="G10" s="74"/>
      <c r="H10" s="195">
        <f>D10-F10</f>
        <v>24817</v>
      </c>
      <c r="I10" s="74"/>
      <c r="J10" s="196">
        <f>(D10-F10)/F10*100</f>
        <v>12.8580162480312</v>
      </c>
    </row>
    <row r="11" ht="17.45" customHeight="1">
      <c r="A11" s="13"/>
      <c r="B11" t="s" s="24">
        <v>16</v>
      </c>
      <c r="C11" s="108"/>
      <c r="D11" s="29">
        <v>89582</v>
      </c>
      <c r="E11" s="29"/>
      <c r="F11" s="29">
        <v>83603</v>
      </c>
      <c r="G11" s="29"/>
      <c r="H11" s="29">
        <f>D11-F11</f>
        <v>5979</v>
      </c>
      <c r="I11" s="29"/>
      <c r="J11" s="197">
        <f>(D11-F11)/F11*100</f>
        <v>7.15165723718048</v>
      </c>
    </row>
    <row r="12" ht="17.45" customHeight="1">
      <c r="A12" s="13"/>
      <c r="B12" t="s" s="24">
        <v>17</v>
      </c>
      <c r="C12" s="108"/>
      <c r="D12" s="29">
        <v>128243</v>
      </c>
      <c r="E12" s="29"/>
      <c r="F12" s="29">
        <v>109405</v>
      </c>
      <c r="G12" s="29"/>
      <c r="H12" s="29">
        <f>D12-F12</f>
        <v>18838</v>
      </c>
      <c r="I12" s="29"/>
      <c r="J12" s="197">
        <f>(D12-F12)/F12*100</f>
        <v>17.2185914720534</v>
      </c>
    </row>
    <row r="13" ht="17.45" customHeight="1">
      <c r="A13" s="13"/>
      <c r="B13" s="173"/>
      <c r="C13" s="108"/>
      <c r="D13" s="198"/>
      <c r="E13" s="198"/>
      <c r="F13" s="198"/>
      <c r="G13" s="198"/>
      <c r="H13" s="74"/>
      <c r="I13" s="74"/>
      <c r="J13" s="197"/>
    </row>
    <row r="14" ht="17.45" customHeight="1">
      <c r="A14" s="13"/>
      <c r="B14" t="s" s="95">
        <v>84</v>
      </c>
      <c r="C14" s="194"/>
      <c r="D14" s="195">
        <f>D15</f>
        <v>20612</v>
      </c>
      <c r="E14" s="74"/>
      <c r="F14" s="195">
        <f>F15</f>
        <v>6955</v>
      </c>
      <c r="G14" s="74"/>
      <c r="H14" s="195">
        <f>D14-F14</f>
        <v>13657</v>
      </c>
      <c r="I14" s="74"/>
      <c r="J14" s="196">
        <f>(D14-F14)/F14*100</f>
        <v>196.362329259526</v>
      </c>
    </row>
    <row r="15" ht="17.45" customHeight="1">
      <c r="A15" s="13"/>
      <c r="B15" t="s" s="24">
        <v>18</v>
      </c>
      <c r="C15" s="108"/>
      <c r="D15" s="29">
        <v>20612</v>
      </c>
      <c r="E15" s="29"/>
      <c r="F15" s="29">
        <v>6955</v>
      </c>
      <c r="G15" s="29"/>
      <c r="H15" s="29">
        <f>D15-F15</f>
        <v>13657</v>
      </c>
      <c r="I15" s="29"/>
      <c r="J15" s="197">
        <f>(D15-F15)/F15*100</f>
        <v>196.362329259526</v>
      </c>
    </row>
    <row r="16" ht="17.45" customHeight="1">
      <c r="A16" s="13"/>
      <c r="B16" s="10"/>
      <c r="C16" s="108"/>
      <c r="D16" s="58"/>
      <c r="E16" s="58"/>
      <c r="F16" s="58"/>
      <c r="G16" s="58"/>
      <c r="H16" s="74"/>
      <c r="I16" s="74"/>
      <c r="J16" s="197"/>
    </row>
    <row r="17" ht="18.75" customHeight="1">
      <c r="A17" s="13"/>
      <c r="B17" t="s" s="100">
        <v>36</v>
      </c>
      <c r="C17" s="199"/>
      <c r="D17" s="200">
        <f>D6+D10+D14</f>
        <v>937024</v>
      </c>
      <c r="E17" s="201"/>
      <c r="F17" s="200">
        <f>F6+F10+F14</f>
        <v>747642</v>
      </c>
      <c r="G17" s="201"/>
      <c r="H17" s="200">
        <f>D17-F17</f>
        <v>189382</v>
      </c>
      <c r="I17" s="201"/>
      <c r="J17" s="202">
        <f>(D17-F17)/F17*100</f>
        <v>25.3305726537567</v>
      </c>
    </row>
    <row r="18" ht="17.45" customHeight="1">
      <c r="A18" s="13"/>
      <c r="B18" s="10"/>
      <c r="C18" s="10"/>
      <c r="D18" s="26"/>
      <c r="E18" s="26"/>
      <c r="F18" s="26"/>
      <c r="G18" s="10"/>
      <c r="H18" s="10"/>
      <c r="I18" s="10"/>
      <c r="J18" s="11"/>
    </row>
    <row r="19" ht="17.45" customHeight="1">
      <c r="A19" s="13"/>
      <c r="B19" s="10"/>
      <c r="C19" s="10"/>
      <c r="D19" s="10"/>
      <c r="E19" s="10"/>
      <c r="F19" s="10"/>
      <c r="G19" s="10"/>
      <c r="H19" s="10"/>
      <c r="I19" s="10"/>
      <c r="J19" s="11"/>
    </row>
    <row r="20" ht="17.45" customHeight="1">
      <c r="A20" s="13"/>
      <c r="B20" s="10"/>
      <c r="C20" s="10"/>
      <c r="D20" s="10"/>
      <c r="E20" s="10"/>
      <c r="F20" s="10"/>
      <c r="G20" s="10"/>
      <c r="H20" s="10"/>
      <c r="I20" s="10"/>
      <c r="J20" s="11"/>
    </row>
    <row r="21" ht="17.45" customHeight="1">
      <c r="A21" s="13"/>
      <c r="B21" s="10"/>
      <c r="C21" s="10"/>
      <c r="D21" s="10"/>
      <c r="E21" s="10"/>
      <c r="F21" s="10"/>
      <c r="G21" s="10"/>
      <c r="H21" s="10"/>
      <c r="I21" s="10"/>
      <c r="J21" s="11"/>
    </row>
    <row r="22" ht="17.45" customHeight="1">
      <c r="A22" s="13"/>
      <c r="B22" s="10"/>
      <c r="C22" s="10"/>
      <c r="D22" s="10"/>
      <c r="E22" s="10"/>
      <c r="F22" s="10"/>
      <c r="G22" s="10"/>
      <c r="H22" s="10"/>
      <c r="I22" s="10"/>
      <c r="J22" s="11"/>
    </row>
    <row r="23" ht="17.45" customHeight="1">
      <c r="A23" s="13"/>
      <c r="B23" s="10"/>
      <c r="C23" s="10"/>
      <c r="D23" s="10"/>
      <c r="E23" s="10"/>
      <c r="F23" s="10"/>
      <c r="G23" s="10"/>
      <c r="H23" s="10"/>
      <c r="I23" s="10"/>
      <c r="J23" s="11"/>
    </row>
    <row r="24" ht="17.45" customHeight="1">
      <c r="A24" s="13"/>
      <c r="B24" s="10"/>
      <c r="C24" s="10"/>
      <c r="D24" s="10"/>
      <c r="E24" s="10"/>
      <c r="F24" s="10"/>
      <c r="G24" s="10"/>
      <c r="H24" s="10"/>
      <c r="I24" s="10"/>
      <c r="J24" s="11"/>
    </row>
    <row r="25" ht="17.45" customHeight="1">
      <c r="A25" s="13"/>
      <c r="B25" s="10"/>
      <c r="C25" s="10"/>
      <c r="D25" s="10"/>
      <c r="E25" s="10"/>
      <c r="F25" s="10"/>
      <c r="G25" s="10"/>
      <c r="H25" s="10"/>
      <c r="I25" s="10"/>
      <c r="J25" s="11"/>
    </row>
    <row r="26" ht="17.45" customHeight="1">
      <c r="A26" s="13"/>
      <c r="B26" s="10"/>
      <c r="C26" s="10"/>
      <c r="D26" s="10"/>
      <c r="E26" s="10"/>
      <c r="F26" s="10"/>
      <c r="G26" s="10"/>
      <c r="H26" s="10"/>
      <c r="I26" s="10"/>
      <c r="J26" s="11"/>
    </row>
    <row r="27" ht="17.45" customHeight="1">
      <c r="A27" s="13"/>
      <c r="B27" s="10"/>
      <c r="C27" s="10"/>
      <c r="D27" s="10"/>
      <c r="E27" s="10"/>
      <c r="F27" s="10"/>
      <c r="G27" s="10"/>
      <c r="H27" s="10"/>
      <c r="I27" s="10"/>
      <c r="J27" s="11"/>
    </row>
    <row r="28" ht="17.45" customHeight="1">
      <c r="A28" s="13"/>
      <c r="B28" s="10"/>
      <c r="C28" s="10"/>
      <c r="D28" s="10"/>
      <c r="E28" s="10"/>
      <c r="F28" s="10"/>
      <c r="G28" s="10"/>
      <c r="H28" s="10"/>
      <c r="I28" s="10"/>
      <c r="J28" s="11"/>
    </row>
    <row r="29" ht="17.45" customHeight="1">
      <c r="A29" s="13"/>
      <c r="B29" s="10"/>
      <c r="C29" s="10"/>
      <c r="D29" s="10"/>
      <c r="E29" s="10"/>
      <c r="F29" s="10"/>
      <c r="G29" s="10"/>
      <c r="H29" s="10"/>
      <c r="I29" s="10"/>
      <c r="J29" s="11"/>
    </row>
    <row r="30" ht="17.45" customHeight="1">
      <c r="A30" s="13"/>
      <c r="B30" s="10"/>
      <c r="C30" s="10"/>
      <c r="D30" s="10"/>
      <c r="E30" s="10"/>
      <c r="F30" s="10"/>
      <c r="G30" s="10"/>
      <c r="H30" s="10"/>
      <c r="I30" s="10"/>
      <c r="J30" s="11"/>
    </row>
    <row r="31" ht="17.45" customHeight="1">
      <c r="A31" s="13"/>
      <c r="B31" s="10"/>
      <c r="C31" s="10"/>
      <c r="D31" s="10"/>
      <c r="E31" s="10"/>
      <c r="F31" s="10"/>
      <c r="G31" s="10"/>
      <c r="H31" s="10"/>
      <c r="I31" s="10"/>
      <c r="J31" s="11"/>
    </row>
    <row r="32" ht="17.45" customHeight="1">
      <c r="A32" s="13"/>
      <c r="B32" s="10"/>
      <c r="C32" s="10"/>
      <c r="D32" s="10"/>
      <c r="E32" s="10"/>
      <c r="F32" s="10"/>
      <c r="G32" s="10"/>
      <c r="H32" s="10"/>
      <c r="I32" s="10"/>
      <c r="J32" s="11"/>
    </row>
    <row r="33" ht="17.45" customHeight="1">
      <c r="A33" s="13"/>
      <c r="B33" s="10"/>
      <c r="C33" s="10"/>
      <c r="D33" s="10"/>
      <c r="E33" s="10"/>
      <c r="F33" s="10"/>
      <c r="G33" s="10"/>
      <c r="H33" s="10"/>
      <c r="I33" s="10"/>
      <c r="J33" s="11"/>
    </row>
    <row r="34" ht="17.45" customHeight="1">
      <c r="A34" s="13"/>
      <c r="B34" s="10"/>
      <c r="C34" s="10"/>
      <c r="D34" s="10"/>
      <c r="E34" s="10"/>
      <c r="F34" s="10"/>
      <c r="G34" s="10"/>
      <c r="H34" s="10"/>
      <c r="I34" s="10"/>
      <c r="J34" s="11"/>
    </row>
    <row r="35" ht="17.45" customHeight="1">
      <c r="A35" s="13"/>
      <c r="B35" s="10"/>
      <c r="C35" s="10"/>
      <c r="D35" s="10"/>
      <c r="E35" s="10"/>
      <c r="F35" s="10"/>
      <c r="G35" s="10"/>
      <c r="H35" s="10"/>
      <c r="I35" s="10"/>
      <c r="J35" s="11"/>
    </row>
    <row r="36" ht="17.45" customHeight="1">
      <c r="A36" s="13"/>
      <c r="B36" s="10"/>
      <c r="C36" s="10"/>
      <c r="D36" s="10"/>
      <c r="E36" s="10"/>
      <c r="F36" s="10"/>
      <c r="G36" s="10"/>
      <c r="H36" s="10"/>
      <c r="I36" s="10"/>
      <c r="J36" s="11"/>
    </row>
    <row r="37" ht="17.45" customHeight="1">
      <c r="A37" s="13"/>
      <c r="B37" s="10"/>
      <c r="C37" s="10"/>
      <c r="D37" s="10"/>
      <c r="E37" s="10"/>
      <c r="F37" s="10"/>
      <c r="G37" s="10"/>
      <c r="H37" s="10"/>
      <c r="I37" s="10"/>
      <c r="J37" s="11"/>
    </row>
    <row r="38" ht="17.45" customHeight="1">
      <c r="A38" s="13"/>
      <c r="B38" s="10"/>
      <c r="C38" s="10"/>
      <c r="D38" s="10"/>
      <c r="E38" s="10"/>
      <c r="F38" s="10"/>
      <c r="G38" s="10"/>
      <c r="H38" s="10"/>
      <c r="I38" s="10"/>
      <c r="J38" s="11"/>
    </row>
    <row r="39" ht="17.45" customHeight="1">
      <c r="A39" s="13"/>
      <c r="B39" s="10"/>
      <c r="C39" s="10"/>
      <c r="D39" s="10"/>
      <c r="E39" s="10"/>
      <c r="F39" s="10"/>
      <c r="G39" s="10"/>
      <c r="H39" s="10"/>
      <c r="I39" s="10"/>
      <c r="J39" s="11"/>
    </row>
    <row r="40" ht="17.45" customHeight="1">
      <c r="A40" s="13"/>
      <c r="B40" s="10"/>
      <c r="C40" s="10"/>
      <c r="D40" s="10"/>
      <c r="E40" s="10"/>
      <c r="F40" s="10"/>
      <c r="G40" s="10"/>
      <c r="H40" s="10"/>
      <c r="I40" s="10"/>
      <c r="J40" s="11"/>
    </row>
    <row r="41" ht="17.45" customHeight="1">
      <c r="A41" s="13"/>
      <c r="B41" s="10"/>
      <c r="C41" s="10"/>
      <c r="D41" s="10"/>
      <c r="E41" s="10"/>
      <c r="F41" s="10"/>
      <c r="G41" s="10"/>
      <c r="H41" s="10"/>
      <c r="I41" s="10"/>
      <c r="J41" s="11"/>
    </row>
    <row r="42" ht="17.45" customHeight="1">
      <c r="A42" s="13"/>
      <c r="B42" s="10"/>
      <c r="C42" s="10"/>
      <c r="D42" s="10"/>
      <c r="E42" s="10"/>
      <c r="F42" s="10"/>
      <c r="G42" s="10"/>
      <c r="H42" s="10"/>
      <c r="I42" s="10"/>
      <c r="J42" s="11"/>
    </row>
    <row r="43" ht="17.45" customHeight="1">
      <c r="A43" s="13"/>
      <c r="B43" s="10"/>
      <c r="C43" s="10"/>
      <c r="D43" s="10"/>
      <c r="E43" s="10"/>
      <c r="F43" s="10"/>
      <c r="G43" s="10"/>
      <c r="H43" s="10"/>
      <c r="I43" s="10"/>
      <c r="J43" s="11"/>
    </row>
    <row r="44" ht="17.45" customHeight="1">
      <c r="A44" s="13"/>
      <c r="B44" s="10"/>
      <c r="C44" s="10"/>
      <c r="D44" s="10"/>
      <c r="E44" s="10"/>
      <c r="F44" s="10"/>
      <c r="G44" s="10"/>
      <c r="H44" s="10"/>
      <c r="I44" s="10"/>
      <c r="J44" s="11"/>
    </row>
    <row r="45" ht="17.45" customHeight="1">
      <c r="A45" s="13"/>
      <c r="B45" s="10"/>
      <c r="C45" s="10"/>
      <c r="D45" s="10"/>
      <c r="E45" s="10"/>
      <c r="F45" s="10"/>
      <c r="G45" s="10"/>
      <c r="H45" s="10"/>
      <c r="I45" s="10"/>
      <c r="J45" s="11"/>
    </row>
    <row r="46" ht="17.45" customHeight="1">
      <c r="A46" s="13"/>
      <c r="B46" s="10"/>
      <c r="C46" s="10"/>
      <c r="D46" s="10"/>
      <c r="E46" s="10"/>
      <c r="F46" s="10"/>
      <c r="G46" s="10"/>
      <c r="H46" s="10"/>
      <c r="I46" s="10"/>
      <c r="J46" s="11"/>
    </row>
    <row r="47" ht="17.45" customHeight="1">
      <c r="A47" s="13"/>
      <c r="B47" s="10"/>
      <c r="C47" s="10"/>
      <c r="D47" s="10"/>
      <c r="E47" s="10"/>
      <c r="F47" s="10"/>
      <c r="G47" s="10"/>
      <c r="H47" s="10"/>
      <c r="I47" s="10"/>
      <c r="J47" s="11"/>
    </row>
    <row r="48" ht="17.45" customHeight="1">
      <c r="A48" s="13"/>
      <c r="B48" s="10"/>
      <c r="C48" s="10"/>
      <c r="D48" s="10"/>
      <c r="E48" s="10"/>
      <c r="F48" s="10"/>
      <c r="G48" s="10"/>
      <c r="H48" s="10"/>
      <c r="I48" s="10"/>
      <c r="J48" s="11"/>
    </row>
    <row r="49" ht="17.45" customHeight="1">
      <c r="A49" s="13"/>
      <c r="B49" s="10"/>
      <c r="C49" s="10"/>
      <c r="D49" s="10"/>
      <c r="E49" s="10"/>
      <c r="F49" s="10"/>
      <c r="G49" s="10"/>
      <c r="H49" s="10"/>
      <c r="I49" s="10"/>
      <c r="J49" s="11"/>
    </row>
    <row r="50" ht="17.45" customHeight="1">
      <c r="A50" s="13"/>
      <c r="B50" s="10"/>
      <c r="C50" s="10"/>
      <c r="D50" s="10"/>
      <c r="E50" s="10"/>
      <c r="F50" s="10"/>
      <c r="G50" s="10"/>
      <c r="H50" s="10"/>
      <c r="I50" s="10"/>
      <c r="J50" s="11"/>
    </row>
    <row r="51" ht="17.45" customHeight="1">
      <c r="A51" s="13"/>
      <c r="B51" s="10"/>
      <c r="C51" s="10"/>
      <c r="D51" s="10"/>
      <c r="E51" s="10"/>
      <c r="F51" s="10"/>
      <c r="G51" s="10"/>
      <c r="H51" s="10"/>
      <c r="I51" s="10"/>
      <c r="J51" s="11"/>
    </row>
    <row r="52" ht="17.45" customHeight="1">
      <c r="A52" s="43"/>
      <c r="B52" s="44"/>
      <c r="C52" s="44"/>
      <c r="D52" s="203"/>
      <c r="E52" s="203"/>
      <c r="F52" s="203"/>
      <c r="G52" s="44"/>
      <c r="H52" s="44"/>
      <c r="I52" s="44"/>
      <c r="J52" s="45"/>
    </row>
  </sheetData>
  <mergeCells count="1">
    <mergeCell ref="B2:J2"/>
  </mergeCells>
  <pageMargins left="0.314961" right="0.31496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96"/>
  <sheetViews>
    <sheetView workbookViewId="0" showGridLines="0" defaultGridColor="1"/>
  </sheetViews>
  <sheetFormatPr defaultColWidth="8" defaultRowHeight="15.75" customHeight="1" outlineLevelRow="0" outlineLevelCol="0"/>
  <cols>
    <col min="1" max="1" width="8" style="204" customWidth="1"/>
    <col min="2" max="2" width="20.3516" style="204" customWidth="1"/>
    <col min="3" max="3" width="1.35156" style="204" customWidth="1"/>
    <col min="4" max="4" width="10.6719" style="204" customWidth="1"/>
    <col min="5" max="5" width="8.67188" style="204" customWidth="1"/>
    <col min="6" max="6" width="1.35156" style="204" customWidth="1"/>
    <col min="7" max="7" width="10.6719" style="204" customWidth="1"/>
    <col min="8" max="8" width="8.67188" style="204" customWidth="1"/>
    <col min="9" max="9" width="1.35156" style="204" customWidth="1"/>
    <col min="10" max="10" width="10.6719" style="204" customWidth="1"/>
    <col min="11" max="11" width="8.67188" style="204" customWidth="1"/>
    <col min="12" max="12" width="1.35156" style="204" customWidth="1"/>
    <col min="13" max="13" width="10.6719" style="204" customWidth="1"/>
    <col min="14" max="14" width="8.67188" style="204" customWidth="1"/>
    <col min="15" max="15" width="1.35156" style="204" customWidth="1"/>
    <col min="16" max="16" width="10.6719" style="204" customWidth="1"/>
    <col min="17" max="17" width="8.67188" style="204" customWidth="1"/>
    <col min="18" max="18" width="1.35156" style="204" customWidth="1"/>
    <col min="19" max="19" width="10.6719" style="204" customWidth="1"/>
    <col min="20" max="20" width="8.67188" style="204" customWidth="1"/>
    <col min="21" max="21" width="8" style="204" customWidth="1"/>
    <col min="22" max="22" width="8.85156" style="204" customWidth="1"/>
    <col min="23" max="23" width="8" style="204" customWidth="1"/>
    <col min="24" max="24" width="8.85156" style="204" customWidth="1"/>
    <col min="25" max="27" width="8" style="204" customWidth="1"/>
    <col min="28" max="16384" width="8" style="204" customWidth="1"/>
  </cols>
  <sheetData>
    <row r="1" ht="15.7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7"/>
    </row>
    <row r="2" ht="21.75" customHeight="1">
      <c r="A2" s="208"/>
      <c r="B2" s="209"/>
      <c r="C2" s="209"/>
      <c r="D2" t="s" s="8">
        <v>85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10"/>
      <c r="V2" s="54"/>
      <c r="W2" s="54"/>
      <c r="X2" s="54"/>
      <c r="Y2" s="54"/>
      <c r="Z2" s="54"/>
      <c r="AA2" s="211"/>
    </row>
    <row r="3" ht="8.1" customHeight="1">
      <c r="A3" s="208"/>
      <c r="B3" s="209"/>
      <c r="C3" s="209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3"/>
      <c r="V3" s="54"/>
      <c r="W3" s="54"/>
      <c r="X3" s="54"/>
      <c r="Y3" s="54"/>
      <c r="Z3" s="54"/>
      <c r="AA3" s="211"/>
    </row>
    <row r="4" ht="16.5" customHeight="1">
      <c r="A4" s="208"/>
      <c r="B4" t="s" s="214">
        <v>86</v>
      </c>
      <c r="C4" s="209"/>
      <c r="D4" t="s" s="215">
        <v>2</v>
      </c>
      <c r="E4" s="216"/>
      <c r="F4" s="216"/>
      <c r="G4" s="216"/>
      <c r="H4" s="216"/>
      <c r="I4" s="216"/>
      <c r="J4" s="216"/>
      <c r="K4" s="216"/>
      <c r="L4" s="217"/>
      <c r="M4" t="s" s="215">
        <v>3</v>
      </c>
      <c r="N4" s="216"/>
      <c r="O4" s="216"/>
      <c r="P4" s="216"/>
      <c r="Q4" s="216"/>
      <c r="R4" s="216"/>
      <c r="S4" s="216"/>
      <c r="T4" s="216"/>
      <c r="U4" s="212"/>
      <c r="V4" s="218"/>
      <c r="W4" s="218"/>
      <c r="X4" s="218"/>
      <c r="Y4" s="54"/>
      <c r="Z4" s="54"/>
      <c r="AA4" s="211"/>
    </row>
    <row r="5" ht="8.1" customHeight="1">
      <c r="A5" s="208"/>
      <c r="B5" s="209"/>
      <c r="C5" s="209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2"/>
      <c r="V5" s="219"/>
      <c r="W5" s="219"/>
      <c r="X5" s="219"/>
      <c r="Y5" s="54"/>
      <c r="Z5" s="54"/>
      <c r="AA5" s="211"/>
    </row>
    <row r="6" ht="31.5" customHeight="1">
      <c r="A6" s="208"/>
      <c r="B6" s="209"/>
      <c r="C6" s="209"/>
      <c r="D6" t="s" s="215">
        <v>87</v>
      </c>
      <c r="E6" t="s" s="215">
        <v>88</v>
      </c>
      <c r="F6" s="212"/>
      <c r="G6" t="s" s="215">
        <v>89</v>
      </c>
      <c r="H6" t="s" s="215">
        <v>88</v>
      </c>
      <c r="I6" s="217"/>
      <c r="J6" t="s" s="215">
        <v>90</v>
      </c>
      <c r="K6" t="s" s="215">
        <v>88</v>
      </c>
      <c r="L6" s="212"/>
      <c r="M6" t="s" s="215">
        <v>87</v>
      </c>
      <c r="N6" t="s" s="215">
        <v>88</v>
      </c>
      <c r="O6" s="212"/>
      <c r="P6" t="s" s="215">
        <v>89</v>
      </c>
      <c r="Q6" t="s" s="215">
        <v>88</v>
      </c>
      <c r="R6" s="217"/>
      <c r="S6" t="s" s="215">
        <v>90</v>
      </c>
      <c r="T6" t="s" s="215">
        <v>88</v>
      </c>
      <c r="U6" s="212"/>
      <c r="V6" s="54"/>
      <c r="W6" s="54"/>
      <c r="X6" s="54"/>
      <c r="Y6" s="54"/>
      <c r="Z6" s="54"/>
      <c r="AA6" s="211"/>
    </row>
    <row r="7" ht="15.75" customHeight="1">
      <c r="A7" s="208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18"/>
      <c r="W7" s="218"/>
      <c r="X7" s="218"/>
      <c r="Y7" s="54"/>
      <c r="Z7" s="54"/>
      <c r="AA7" s="211"/>
    </row>
    <row r="8" ht="17.45" customHeight="1">
      <c r="A8" s="208"/>
      <c r="B8" t="s" s="220">
        <v>91</v>
      </c>
      <c r="C8" s="209"/>
      <c r="D8" s="221">
        <v>29</v>
      </c>
      <c r="E8" s="222">
        <f>D8/D$18*100</f>
        <v>2.1513353115727</v>
      </c>
      <c r="F8" s="209"/>
      <c r="G8" s="221">
        <v>23</v>
      </c>
      <c r="H8" s="222">
        <f>G8/$D8*100</f>
        <v>79.31034482758621</v>
      </c>
      <c r="I8" s="209"/>
      <c r="J8" s="221">
        <v>6</v>
      </c>
      <c r="K8" s="222">
        <f>J8/$D8*100</f>
        <v>20.6896551724138</v>
      </c>
      <c r="L8" s="209"/>
      <c r="M8" s="221">
        <v>29</v>
      </c>
      <c r="N8" s="222">
        <f>M8/M$18*100</f>
        <v>2.18209179834462</v>
      </c>
      <c r="O8" s="209"/>
      <c r="P8" s="221">
        <v>23</v>
      </c>
      <c r="Q8" s="222">
        <f>P8/$M8*100</f>
        <v>79.31034482758621</v>
      </c>
      <c r="R8" s="209"/>
      <c r="S8" s="221">
        <v>6</v>
      </c>
      <c r="T8" s="222">
        <f>S8/$M8*100</f>
        <v>20.6896551724138</v>
      </c>
      <c r="U8" s="209"/>
      <c r="V8" s="219"/>
      <c r="W8" s="219"/>
      <c r="X8" s="219"/>
      <c r="Y8" s="54"/>
      <c r="Z8" s="54"/>
      <c r="AA8" s="211"/>
    </row>
    <row r="9" ht="17.45" customHeight="1">
      <c r="A9" s="208"/>
      <c r="B9" t="s" s="220">
        <v>92</v>
      </c>
      <c r="C9" s="209"/>
      <c r="D9" s="221">
        <v>64</v>
      </c>
      <c r="E9" s="222">
        <f>D9/D$18*100</f>
        <v>4.74777448071217</v>
      </c>
      <c r="F9" s="209"/>
      <c r="G9" s="221">
        <v>47</v>
      </c>
      <c r="H9" s="222">
        <f>G9/$D9*100</f>
        <v>73.4375</v>
      </c>
      <c r="I9" s="209"/>
      <c r="J9" s="221">
        <v>17</v>
      </c>
      <c r="K9" s="222">
        <f>J9/$D9*100</f>
        <v>26.5625</v>
      </c>
      <c r="L9" s="209"/>
      <c r="M9" s="221">
        <v>61</v>
      </c>
      <c r="N9" s="222">
        <f>M9/M$18*100</f>
        <v>4.58991723100075</v>
      </c>
      <c r="O9" s="209"/>
      <c r="P9" s="221">
        <v>46</v>
      </c>
      <c r="Q9" s="222">
        <f>P9/$M9*100</f>
        <v>75.4098360655738</v>
      </c>
      <c r="R9" s="209"/>
      <c r="S9" s="221">
        <v>15</v>
      </c>
      <c r="T9" s="222">
        <f>S9/$M9*100</f>
        <v>24.5901639344262</v>
      </c>
      <c r="U9" s="209"/>
      <c r="V9" s="54"/>
      <c r="W9" s="54"/>
      <c r="X9" s="54"/>
      <c r="Y9" s="54"/>
      <c r="Z9" s="54"/>
      <c r="AA9" s="211"/>
    </row>
    <row r="10" ht="17.45" customHeight="1">
      <c r="A10" s="208"/>
      <c r="B10" t="s" s="220">
        <v>93</v>
      </c>
      <c r="C10" s="209"/>
      <c r="D10" s="221">
        <v>242</v>
      </c>
      <c r="E10" s="222">
        <f>D10/D$18*100</f>
        <v>17.9525222551929</v>
      </c>
      <c r="F10" s="209"/>
      <c r="G10" s="221">
        <v>160</v>
      </c>
      <c r="H10" s="222">
        <f>G10/$D10*100</f>
        <v>66.11570247933879</v>
      </c>
      <c r="I10" s="209"/>
      <c r="J10" s="221">
        <v>82</v>
      </c>
      <c r="K10" s="222">
        <f>J10/$D10*100</f>
        <v>33.8842975206612</v>
      </c>
      <c r="L10" s="223">
        <v>193.811251916397</v>
      </c>
      <c r="M10" s="221">
        <v>232</v>
      </c>
      <c r="N10" s="222">
        <f>M10/M$18*100</f>
        <v>17.456734386757</v>
      </c>
      <c r="O10" s="209"/>
      <c r="P10" s="221">
        <v>152</v>
      </c>
      <c r="Q10" s="222">
        <f>P10/$M10*100</f>
        <v>65.51724137931031</v>
      </c>
      <c r="R10" s="209"/>
      <c r="S10" s="221">
        <v>80</v>
      </c>
      <c r="T10" s="222">
        <f>S10/$M10*100</f>
        <v>34.4827586206897</v>
      </c>
      <c r="U10" s="209"/>
      <c r="V10" s="54"/>
      <c r="W10" s="54"/>
      <c r="X10" s="54"/>
      <c r="Y10" s="54"/>
      <c r="Z10" s="54"/>
      <c r="AA10" s="211"/>
    </row>
    <row r="11" ht="18.75" customHeight="1">
      <c r="A11" s="208"/>
      <c r="B11" t="s" s="220">
        <v>94</v>
      </c>
      <c r="C11" s="209"/>
      <c r="D11" s="221">
        <v>91</v>
      </c>
      <c r="E11" s="222">
        <f>D11/D$18*100</f>
        <v>6.75074183976261</v>
      </c>
      <c r="F11" s="209"/>
      <c r="G11" s="221">
        <v>77</v>
      </c>
      <c r="H11" s="222">
        <f>G11/$D11*100</f>
        <v>84.6153846153846</v>
      </c>
      <c r="I11" s="209"/>
      <c r="J11" s="221">
        <v>14</v>
      </c>
      <c r="K11" s="222">
        <f>J11/$D11*100</f>
        <v>15.3846153846154</v>
      </c>
      <c r="L11" s="223">
        <v>228.859915694540</v>
      </c>
      <c r="M11" s="221">
        <v>98</v>
      </c>
      <c r="N11" s="222">
        <f>M11/M$18*100</f>
        <v>7.37396538750941</v>
      </c>
      <c r="O11" s="209"/>
      <c r="P11" s="221">
        <v>81</v>
      </c>
      <c r="Q11" s="222">
        <f>P11/$M11*100</f>
        <v>82.6530612244898</v>
      </c>
      <c r="R11" s="209"/>
      <c r="S11" s="221">
        <v>17</v>
      </c>
      <c r="T11" s="222">
        <f>S11/$M11*100</f>
        <v>17.3469387755102</v>
      </c>
      <c r="U11" s="209"/>
      <c r="V11" s="218"/>
      <c r="W11" s="218"/>
      <c r="X11" s="218"/>
      <c r="Y11" s="54"/>
      <c r="Z11" s="54"/>
      <c r="AA11" s="211"/>
    </row>
    <row r="12" ht="17.45" customHeight="1">
      <c r="A12" s="208"/>
      <c r="B12" t="s" s="220">
        <v>95</v>
      </c>
      <c r="C12" s="209"/>
      <c r="D12" s="221">
        <v>172</v>
      </c>
      <c r="E12" s="222">
        <f>D12/D$18*100</f>
        <v>12.7596439169139</v>
      </c>
      <c r="F12" s="209"/>
      <c r="G12" s="221">
        <v>159</v>
      </c>
      <c r="H12" s="222">
        <f>G12/$D12*100</f>
        <v>92.44186046511631</v>
      </c>
      <c r="I12" s="209"/>
      <c r="J12" s="221">
        <v>13</v>
      </c>
      <c r="K12" s="222">
        <f>J12/$D12*100</f>
        <v>7.55813953488372</v>
      </c>
      <c r="L12" s="223">
        <v>57.6621866557231</v>
      </c>
      <c r="M12" s="221">
        <v>173</v>
      </c>
      <c r="N12" s="222">
        <f>M12/M$18*100</f>
        <v>13.0173062452972</v>
      </c>
      <c r="O12" s="209"/>
      <c r="P12" s="221">
        <v>159</v>
      </c>
      <c r="Q12" s="222">
        <f>P12/$M12*100</f>
        <v>91.9075144508671</v>
      </c>
      <c r="R12" s="209"/>
      <c r="S12" s="221">
        <v>14</v>
      </c>
      <c r="T12" s="222">
        <f>S12/$M12*100</f>
        <v>8.092485549132951</v>
      </c>
      <c r="U12" s="209"/>
      <c r="V12" s="219"/>
      <c r="W12" s="219"/>
      <c r="X12" s="219"/>
      <c r="Y12" s="54"/>
      <c r="Z12" s="54"/>
      <c r="AA12" s="211"/>
    </row>
    <row r="13" ht="17.45" customHeight="1">
      <c r="A13" s="208"/>
      <c r="B13" t="s" s="220">
        <v>96</v>
      </c>
      <c r="C13" s="209"/>
      <c r="D13" s="221">
        <v>571</v>
      </c>
      <c r="E13" s="222">
        <f>D13/D$18*100</f>
        <v>42.3590504451039</v>
      </c>
      <c r="F13" s="222"/>
      <c r="G13" s="221">
        <v>482</v>
      </c>
      <c r="H13" s="222">
        <f>G13/$D13*100</f>
        <v>84.41330998248689</v>
      </c>
      <c r="I13" s="222"/>
      <c r="J13" s="221">
        <v>89</v>
      </c>
      <c r="K13" s="222">
        <f>J13/$D13*100</f>
        <v>15.5866900175131</v>
      </c>
      <c r="L13" s="223">
        <v>31.0452006237482</v>
      </c>
      <c r="M13" s="221">
        <v>564</v>
      </c>
      <c r="N13" s="222">
        <f>M13/M$18*100</f>
        <v>42.4379232505643</v>
      </c>
      <c r="O13" s="223"/>
      <c r="P13" s="221">
        <v>479</v>
      </c>
      <c r="Q13" s="222">
        <f>P13/$M13*100</f>
        <v>84.9290780141844</v>
      </c>
      <c r="R13" s="223"/>
      <c r="S13" s="221">
        <v>85</v>
      </c>
      <c r="T13" s="222">
        <f>S13/$M13*100</f>
        <v>15.0709219858156</v>
      </c>
      <c r="U13" s="224"/>
      <c r="V13" s="54"/>
      <c r="W13" s="54"/>
      <c r="X13" s="54"/>
      <c r="Y13" s="54"/>
      <c r="Z13" s="54"/>
      <c r="AA13" s="211"/>
    </row>
    <row r="14" ht="15.75" customHeight="1">
      <c r="A14" s="208"/>
      <c r="B14" t="s" s="220">
        <v>97</v>
      </c>
      <c r="C14" s="209"/>
      <c r="D14" s="221">
        <v>158</v>
      </c>
      <c r="E14" s="222">
        <f>D14/D$18*100</f>
        <v>11.7210682492582</v>
      </c>
      <c r="F14" s="222"/>
      <c r="G14" s="221">
        <v>147</v>
      </c>
      <c r="H14" s="222">
        <f>G14/$D14*100</f>
        <v>93.03797468354431</v>
      </c>
      <c r="I14" s="222"/>
      <c r="J14" s="221">
        <v>11</v>
      </c>
      <c r="K14" s="222">
        <f>J14/$D14*100</f>
        <v>6.9620253164557</v>
      </c>
      <c r="L14" s="223">
        <v>53.2916362308254</v>
      </c>
      <c r="M14" s="221">
        <v>152</v>
      </c>
      <c r="N14" s="222">
        <f>M14/M$18*100</f>
        <v>11.4371708051166</v>
      </c>
      <c r="O14" s="223"/>
      <c r="P14" s="221">
        <v>145</v>
      </c>
      <c r="Q14" s="222">
        <f>P14/$M14*100</f>
        <v>95.3947368421053</v>
      </c>
      <c r="R14" s="223"/>
      <c r="S14" s="221">
        <v>7</v>
      </c>
      <c r="T14" s="222">
        <f>S14/$M14*100</f>
        <v>4.60526315789474</v>
      </c>
      <c r="U14" s="224"/>
      <c r="V14" s="54"/>
      <c r="W14" s="54"/>
      <c r="X14" s="54"/>
      <c r="Y14" s="54"/>
      <c r="Z14" s="54"/>
      <c r="AA14" s="211"/>
    </row>
    <row r="15" ht="17.45" customHeight="1">
      <c r="A15" s="208"/>
      <c r="B15" t="s" s="220">
        <v>98</v>
      </c>
      <c r="C15" s="209"/>
      <c r="D15" s="221">
        <v>21</v>
      </c>
      <c r="E15" s="222">
        <f>D15/D$18*100</f>
        <v>1.55786350148368</v>
      </c>
      <c r="F15" s="222"/>
      <c r="G15" s="221">
        <v>14</v>
      </c>
      <c r="H15" s="222">
        <f>G15/$D15*100</f>
        <v>66.6666666666667</v>
      </c>
      <c r="I15" s="222"/>
      <c r="J15" s="221">
        <v>7</v>
      </c>
      <c r="K15" s="222">
        <f>J15/$D15*100</f>
        <v>33.3333333333333</v>
      </c>
      <c r="L15" s="223">
        <v>2312.894375857340</v>
      </c>
      <c r="M15" s="221">
        <v>19</v>
      </c>
      <c r="N15" s="222">
        <f>M15/M$18*100</f>
        <v>1.42964635063958</v>
      </c>
      <c r="O15" s="223"/>
      <c r="P15" s="221">
        <v>15</v>
      </c>
      <c r="Q15" s="222">
        <f>P15/$M15*100</f>
        <v>78.9473684210526</v>
      </c>
      <c r="R15" s="223"/>
      <c r="S15" s="221">
        <v>4</v>
      </c>
      <c r="T15" s="222">
        <f>S15/$M15*100</f>
        <v>21.0526315789474</v>
      </c>
      <c r="U15" s="224"/>
      <c r="V15" s="218"/>
      <c r="W15" s="218"/>
      <c r="X15" s="218"/>
      <c r="Y15" s="54"/>
      <c r="Z15" s="54"/>
      <c r="AA15" s="211"/>
    </row>
    <row r="16" ht="17.45" customHeight="1">
      <c r="A16" s="208"/>
      <c r="B16" t="s" s="220">
        <v>99</v>
      </c>
      <c r="C16" s="209"/>
      <c r="D16" s="221">
        <v>0</v>
      </c>
      <c r="E16" t="s" s="61">
        <v>41</v>
      </c>
      <c r="F16" s="222"/>
      <c r="G16" s="221">
        <v>0</v>
      </c>
      <c r="H16" t="s" s="61">
        <v>41</v>
      </c>
      <c r="I16" s="222"/>
      <c r="J16" s="221">
        <v>0</v>
      </c>
      <c r="K16" t="s" s="61">
        <v>41</v>
      </c>
      <c r="L16" s="223"/>
      <c r="M16" s="221">
        <v>1</v>
      </c>
      <c r="N16" s="222">
        <f>M16/M$18*100</f>
        <v>0.0752445447705041</v>
      </c>
      <c r="O16" s="223"/>
      <c r="P16" s="221">
        <v>1</v>
      </c>
      <c r="Q16" t="s" s="61">
        <v>41</v>
      </c>
      <c r="R16" s="223"/>
      <c r="S16" s="221">
        <v>0</v>
      </c>
      <c r="T16" t="s" s="61">
        <v>41</v>
      </c>
      <c r="U16" s="224"/>
      <c r="V16" s="219"/>
      <c r="W16" s="219"/>
      <c r="X16" s="219"/>
      <c r="Y16" s="54"/>
      <c r="Z16" s="54"/>
      <c r="AA16" s="211"/>
    </row>
    <row r="17" ht="15.75" customHeight="1">
      <c r="A17" s="208"/>
      <c r="B17" s="209"/>
      <c r="C17" s="209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54"/>
      <c r="W17" s="54"/>
      <c r="X17" s="54"/>
      <c r="Y17" s="54"/>
      <c r="Z17" s="54"/>
      <c r="AA17" s="211"/>
    </row>
    <row r="18" ht="18.75" customHeight="1">
      <c r="A18" s="208"/>
      <c r="B18" t="s" s="225">
        <v>36</v>
      </c>
      <c r="C18" s="226"/>
      <c r="D18" s="227">
        <f>SUM(D8:D16)</f>
        <v>1348</v>
      </c>
      <c r="E18" s="227">
        <v>100</v>
      </c>
      <c r="F18" s="228"/>
      <c r="G18" s="227">
        <f>SUM(G8:G16)</f>
        <v>1109</v>
      </c>
      <c r="H18" s="229">
        <f>G18/$D18*100</f>
        <v>82.2700296735905</v>
      </c>
      <c r="I18" s="230"/>
      <c r="J18" s="227">
        <f>SUM(J8:J16)</f>
        <v>239</v>
      </c>
      <c r="K18" s="229">
        <f>J18/$D18*100</f>
        <v>17.7299703264095</v>
      </c>
      <c r="L18" s="231"/>
      <c r="M18" s="227">
        <f>SUM(M8:M16)</f>
        <v>1329</v>
      </c>
      <c r="N18" s="227">
        <v>100</v>
      </c>
      <c r="O18" s="228"/>
      <c r="P18" s="227">
        <f>SUM(P8:P16)</f>
        <v>1101</v>
      </c>
      <c r="Q18" s="229">
        <f>P18/$M18*100</f>
        <v>82.8442437923251</v>
      </c>
      <c r="R18" s="230"/>
      <c r="S18" s="227">
        <f>SUM(S8:S16)</f>
        <v>228</v>
      </c>
      <c r="T18" s="229">
        <f>S18/$M18*100</f>
        <v>17.1557562076749</v>
      </c>
      <c r="U18" s="232"/>
      <c r="V18" s="54"/>
      <c r="W18" s="54"/>
      <c r="X18" s="54"/>
      <c r="Y18" s="54"/>
      <c r="Z18" s="54"/>
      <c r="AA18" s="211"/>
    </row>
    <row r="19" ht="15.75" customHeight="1">
      <c r="A19" s="208"/>
      <c r="B19" s="233"/>
      <c r="C19" s="233"/>
      <c r="D19" s="234"/>
      <c r="E19" s="234"/>
      <c r="F19" s="234"/>
      <c r="G19" s="234"/>
      <c r="H19" s="234"/>
      <c r="I19" s="234"/>
      <c r="J19" s="235"/>
      <c r="K19" s="235"/>
      <c r="L19" s="235"/>
      <c r="M19" s="235"/>
      <c r="N19" s="234"/>
      <c r="O19" s="234"/>
      <c r="P19" s="234"/>
      <c r="Q19" s="234"/>
      <c r="R19" s="234"/>
      <c r="S19" s="234"/>
      <c r="T19" s="235"/>
      <c r="U19" s="235"/>
      <c r="V19" s="218"/>
      <c r="W19" s="218"/>
      <c r="X19" s="218"/>
      <c r="Y19" s="54"/>
      <c r="Z19" s="54"/>
      <c r="AA19" s="211"/>
    </row>
    <row r="20" ht="15.75" customHeight="1">
      <c r="A20" s="208"/>
      <c r="B20" t="s" s="236">
        <v>100</v>
      </c>
      <c r="C20" s="233"/>
      <c r="D20" s="234"/>
      <c r="E20" s="234"/>
      <c r="F20" s="234"/>
      <c r="G20" s="234"/>
      <c r="H20" s="234"/>
      <c r="I20" s="234"/>
      <c r="J20" s="235"/>
      <c r="K20" s="235"/>
      <c r="L20" s="235"/>
      <c r="M20" s="235"/>
      <c r="N20" s="234"/>
      <c r="O20" s="234"/>
      <c r="P20" s="234"/>
      <c r="Q20" s="234"/>
      <c r="R20" s="234"/>
      <c r="S20" s="234"/>
      <c r="T20" s="235"/>
      <c r="U20" s="235"/>
      <c r="V20" s="219"/>
      <c r="W20" s="219"/>
      <c r="X20" s="219"/>
      <c r="Y20" s="54"/>
      <c r="Z20" s="54"/>
      <c r="AA20" s="211"/>
    </row>
    <row r="21" ht="15.75" customHeight="1">
      <c r="A21" s="208"/>
      <c r="B21" s="209"/>
      <c r="C21" s="209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3"/>
      <c r="V21" s="54"/>
      <c r="W21" s="54"/>
      <c r="X21" s="54"/>
      <c r="Y21" s="54"/>
      <c r="Z21" s="54"/>
      <c r="AA21" s="211"/>
    </row>
    <row r="22" ht="15.75" customHeight="1">
      <c r="A22" s="208"/>
      <c r="B22" s="209"/>
      <c r="C22" s="209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10"/>
      <c r="V22" s="54"/>
      <c r="W22" s="54"/>
      <c r="X22" s="54"/>
      <c r="Y22" s="54"/>
      <c r="Z22" s="54"/>
      <c r="AA22" s="211"/>
    </row>
    <row r="23" ht="15.75" customHeight="1">
      <c r="A23" s="208"/>
      <c r="B23" s="209"/>
      <c r="C23" s="20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54"/>
      <c r="X23" s="54"/>
      <c r="Y23" s="54"/>
      <c r="Z23" s="54"/>
      <c r="AA23" s="211"/>
    </row>
    <row r="24" ht="15.75" customHeight="1">
      <c r="A24" s="208"/>
      <c r="B24" s="209"/>
      <c r="C24" s="209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211"/>
    </row>
    <row r="25" ht="15.75" customHeight="1">
      <c r="A25" s="208"/>
      <c r="B25" s="209"/>
      <c r="C25" s="209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211"/>
    </row>
    <row r="26" ht="16.5" customHeight="1">
      <c r="A26" s="208"/>
      <c r="B26" s="209"/>
      <c r="C26" s="209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54"/>
      <c r="X26" s="54"/>
      <c r="Y26" s="54"/>
      <c r="Z26" s="54"/>
      <c r="AA26" s="211"/>
    </row>
    <row r="27" ht="16.5" customHeight="1">
      <c r="A27" s="208"/>
      <c r="B27" s="209"/>
      <c r="C27" s="20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54"/>
      <c r="X27" s="54"/>
      <c r="Y27" s="54"/>
      <c r="Z27" s="54"/>
      <c r="AA27" s="211"/>
    </row>
    <row r="28" ht="15.75" customHeight="1">
      <c r="A28" s="208"/>
      <c r="B28" s="209"/>
      <c r="C28" s="209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211"/>
    </row>
    <row r="29" ht="15.75" customHeight="1">
      <c r="A29" s="208"/>
      <c r="B29" s="233"/>
      <c r="C29" s="23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211"/>
    </row>
    <row r="30" ht="15.75" customHeight="1">
      <c r="A30" s="208"/>
      <c r="B30" s="209"/>
      <c r="C30" s="209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54"/>
      <c r="X30" s="54"/>
      <c r="Y30" s="54"/>
      <c r="Z30" s="54"/>
      <c r="AA30" s="211"/>
    </row>
    <row r="31" ht="15.75" customHeight="1">
      <c r="A31" s="208"/>
      <c r="B31" s="209"/>
      <c r="C31" s="20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54"/>
      <c r="X31" s="54"/>
      <c r="Y31" s="54"/>
      <c r="Z31" s="54"/>
      <c r="AA31" s="211"/>
    </row>
    <row r="32" ht="15.75" customHeight="1">
      <c r="A32" s="208"/>
      <c r="B32" s="10"/>
      <c r="C32" s="10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211"/>
    </row>
    <row r="33" ht="15.75" customHeight="1">
      <c r="A33" s="208"/>
      <c r="B33" s="209"/>
      <c r="C33" s="209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54"/>
      <c r="V33" s="54"/>
      <c r="W33" s="54"/>
      <c r="X33" s="54"/>
      <c r="Y33" s="54"/>
      <c r="Z33" s="54"/>
      <c r="AA33" s="211"/>
    </row>
    <row r="34" ht="15.75" customHeight="1">
      <c r="A34" s="208"/>
      <c r="B34" s="209"/>
      <c r="C34" s="209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54"/>
      <c r="V34" s="54"/>
      <c r="W34" s="54"/>
      <c r="X34" s="54"/>
      <c r="Y34" s="54"/>
      <c r="Z34" s="54"/>
      <c r="AA34" s="211"/>
    </row>
    <row r="35" ht="15.75" customHeight="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54"/>
      <c r="V35" s="54"/>
      <c r="W35" s="54"/>
      <c r="X35" s="54"/>
      <c r="Y35" s="54"/>
      <c r="Z35" s="54"/>
      <c r="AA35" s="211"/>
    </row>
    <row r="36" ht="15.75" customHeight="1">
      <c r="A36" s="208"/>
      <c r="B36" s="209"/>
      <c r="C36" s="209"/>
      <c r="D36" s="224"/>
      <c r="E36" s="222"/>
      <c r="F36" s="222"/>
      <c r="G36" s="224"/>
      <c r="H36" s="222"/>
      <c r="I36" s="222"/>
      <c r="J36" s="224"/>
      <c r="K36" s="222"/>
      <c r="L36" s="222"/>
      <c r="M36" s="224"/>
      <c r="N36" s="222"/>
      <c r="O36" s="222"/>
      <c r="P36" s="224"/>
      <c r="Q36" s="222"/>
      <c r="R36" s="222"/>
      <c r="S36" s="224"/>
      <c r="T36" s="222"/>
      <c r="U36" s="54"/>
      <c r="V36" s="54"/>
      <c r="W36" s="54"/>
      <c r="X36" s="54"/>
      <c r="Y36" s="54"/>
      <c r="Z36" s="54"/>
      <c r="AA36" s="211"/>
    </row>
    <row r="37" ht="16.5" customHeight="1">
      <c r="A37" s="208"/>
      <c r="B37" s="209"/>
      <c r="C37" s="209"/>
      <c r="D37" s="224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54"/>
      <c r="X37" s="54"/>
      <c r="Y37" s="54"/>
      <c r="Z37" s="54"/>
      <c r="AA37" s="211"/>
    </row>
    <row r="38" ht="15.75" customHeight="1">
      <c r="A38" s="208"/>
      <c r="B38" s="209"/>
      <c r="C38" s="209"/>
      <c r="D38" s="22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211"/>
    </row>
    <row r="39" ht="15.75" customHeight="1">
      <c r="A39" s="208"/>
      <c r="B39" s="209"/>
      <c r="C39" s="209"/>
      <c r="D39" s="22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211"/>
    </row>
    <row r="40" ht="15.75" customHeight="1">
      <c r="A40" s="208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8"/>
      <c r="W40" s="54"/>
      <c r="X40" s="54"/>
      <c r="Y40" s="54"/>
      <c r="Z40" s="54"/>
      <c r="AA40" s="211"/>
    </row>
    <row r="41" ht="15.75" customHeight="1">
      <c r="A41" s="208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219"/>
      <c r="W41" s="54"/>
      <c r="X41" s="54"/>
      <c r="Y41" s="54"/>
      <c r="Z41" s="54"/>
      <c r="AA41" s="211"/>
    </row>
    <row r="42" ht="15.75" customHeight="1">
      <c r="A42" s="208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211"/>
    </row>
    <row r="43" ht="15.75" customHeight="1">
      <c r="A43" s="208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54"/>
      <c r="W43" s="54"/>
      <c r="X43" s="54"/>
      <c r="Y43" s="54"/>
      <c r="Z43" s="54"/>
      <c r="AA43" s="211"/>
    </row>
    <row r="44" ht="15.75" customHeight="1">
      <c r="A44" s="208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54"/>
      <c r="W44" s="54"/>
      <c r="X44" s="54"/>
      <c r="Y44" s="54"/>
      <c r="Z44" s="54"/>
      <c r="AA44" s="211"/>
    </row>
    <row r="45" ht="15.75" customHeight="1">
      <c r="A45" s="20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211"/>
    </row>
    <row r="46" ht="15.75" customHeight="1">
      <c r="A46" s="208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211"/>
    </row>
    <row r="47" ht="15.75" customHeight="1">
      <c r="A47" s="20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54"/>
      <c r="W47" s="54"/>
      <c r="X47" s="54"/>
      <c r="Y47" s="54"/>
      <c r="Z47" s="54"/>
      <c r="AA47" s="211"/>
    </row>
    <row r="48" ht="15.75" customHeight="1">
      <c r="A48" s="208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54"/>
      <c r="W48" s="54"/>
      <c r="X48" s="54"/>
      <c r="Y48" s="54"/>
      <c r="Z48" s="54"/>
      <c r="AA48" s="211"/>
    </row>
    <row r="49" ht="12.75" customHeight="1">
      <c r="A49" s="208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211"/>
    </row>
    <row r="50" ht="15.75" customHeight="1">
      <c r="A50" s="208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211"/>
    </row>
    <row r="51" ht="15.75" customHeight="1">
      <c r="A51" s="208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54"/>
      <c r="W51" s="54"/>
      <c r="X51" s="54"/>
      <c r="Y51" s="54"/>
      <c r="Z51" s="54"/>
      <c r="AA51" s="211"/>
    </row>
    <row r="52" ht="15.75" customHeight="1">
      <c r="A52" s="208"/>
      <c r="B52" s="233"/>
      <c r="C52" s="233"/>
      <c r="D52" s="212"/>
      <c r="E52" s="212"/>
      <c r="F52" s="212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211"/>
    </row>
    <row r="53" ht="15.75" customHeight="1">
      <c r="A53" s="208"/>
      <c r="B53" s="209"/>
      <c r="C53" s="209"/>
      <c r="D53" s="209"/>
      <c r="E53" s="209"/>
      <c r="F53" s="209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211"/>
    </row>
    <row r="54" ht="15.75" customHeight="1">
      <c r="A54" s="208"/>
      <c r="B54" s="237"/>
      <c r="C54" s="237"/>
      <c r="D54" s="224"/>
      <c r="E54" s="224"/>
      <c r="F54" s="22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211"/>
    </row>
    <row r="55" ht="15.75" customHeight="1">
      <c r="A55" s="208"/>
      <c r="B55" s="238"/>
      <c r="C55" s="238"/>
      <c r="D55" s="238"/>
      <c r="E55" s="10"/>
      <c r="F55" s="10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211"/>
    </row>
    <row r="56" ht="15.75" customHeight="1">
      <c r="A56" s="208"/>
      <c r="B56" s="10"/>
      <c r="C56" s="10"/>
      <c r="D56" s="10"/>
      <c r="E56" s="10"/>
      <c r="F56" s="1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211"/>
    </row>
    <row r="57" ht="15.75" customHeight="1">
      <c r="A57" s="208"/>
      <c r="B57" s="233"/>
      <c r="C57" s="233"/>
      <c r="D57" s="212"/>
      <c r="E57" s="212"/>
      <c r="F57" s="212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211"/>
    </row>
    <row r="58" ht="15.75" customHeight="1">
      <c r="A58" s="208"/>
      <c r="B58" s="233"/>
      <c r="C58" s="233"/>
      <c r="D58" s="212"/>
      <c r="E58" s="212"/>
      <c r="F58" s="212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211"/>
    </row>
    <row r="59" ht="15.75" customHeight="1">
      <c r="A59" s="208"/>
      <c r="B59" s="209"/>
      <c r="C59" s="209"/>
      <c r="D59" s="209"/>
      <c r="E59" s="209"/>
      <c r="F59" s="209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211"/>
    </row>
    <row r="60" ht="12.75" customHeight="1">
      <c r="A60" s="208"/>
      <c r="B60" s="237"/>
      <c r="C60" s="237"/>
      <c r="D60" s="224"/>
      <c r="E60" s="224"/>
      <c r="F60" s="22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213"/>
      <c r="Z60" s="213"/>
      <c r="AA60" s="239"/>
    </row>
    <row r="61" ht="15.75" customHeight="1">
      <c r="A61" s="208"/>
      <c r="B61" s="237"/>
      <c r="C61" s="237"/>
      <c r="D61" s="224"/>
      <c r="E61" s="224"/>
      <c r="F61" s="224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10"/>
      <c r="V61" s="54"/>
      <c r="W61" s="54"/>
      <c r="X61" s="54"/>
      <c r="Y61" s="54"/>
      <c r="Z61" s="54"/>
      <c r="AA61" s="211"/>
    </row>
    <row r="62" ht="15.75" customHeight="1">
      <c r="A62" s="208"/>
      <c r="B62" s="237"/>
      <c r="C62" s="237"/>
      <c r="D62" s="224"/>
      <c r="E62" s="224"/>
      <c r="F62" s="224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54"/>
      <c r="W62" s="54"/>
      <c r="X62" s="54"/>
      <c r="Y62" s="54"/>
      <c r="Z62" s="54"/>
      <c r="AA62" s="211"/>
    </row>
    <row r="63" ht="15.75" customHeight="1">
      <c r="A63" s="208"/>
      <c r="B63" s="237"/>
      <c r="C63" s="237"/>
      <c r="D63" s="224"/>
      <c r="E63" s="224"/>
      <c r="F63" s="224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54"/>
      <c r="W63" s="54"/>
      <c r="X63" s="54"/>
      <c r="Y63" s="54"/>
      <c r="Z63" s="54"/>
      <c r="AA63" s="211"/>
    </row>
    <row r="64" ht="15.75" customHeight="1">
      <c r="A64" s="208"/>
      <c r="B64" s="240"/>
      <c r="C64" s="240"/>
      <c r="D64" s="235"/>
      <c r="E64" s="235"/>
      <c r="F64" s="235"/>
      <c r="G64" s="224"/>
      <c r="H64" s="107"/>
      <c r="I64" s="107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54"/>
      <c r="W64" s="54"/>
      <c r="X64" s="54"/>
      <c r="Y64" s="54"/>
      <c r="Z64" s="54"/>
      <c r="AA64" s="211"/>
    </row>
    <row r="65" ht="15.75" customHeight="1">
      <c r="A65" s="208"/>
      <c r="B65" s="209"/>
      <c r="C65" s="209"/>
      <c r="D65" s="224"/>
      <c r="E65" s="107"/>
      <c r="F65" s="107"/>
      <c r="G65" s="224"/>
      <c r="H65" s="107"/>
      <c r="I65" s="107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54"/>
      <c r="W65" s="54"/>
      <c r="X65" s="54"/>
      <c r="Y65" s="54"/>
      <c r="Z65" s="54"/>
      <c r="AA65" s="211"/>
    </row>
    <row r="66" ht="15.75" customHeight="1">
      <c r="A66" s="208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213"/>
      <c r="Z66" s="213"/>
      <c r="AA66" s="239"/>
    </row>
    <row r="67" ht="15.75" customHeight="1">
      <c r="A67" s="208"/>
      <c r="B67" s="209"/>
      <c r="C67" s="209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10"/>
      <c r="V67" s="10"/>
      <c r="W67" s="10"/>
      <c r="X67" s="10"/>
      <c r="Y67" s="10"/>
      <c r="Z67" s="10"/>
      <c r="AA67" s="11"/>
    </row>
    <row r="68" ht="15.75" customHeight="1">
      <c r="A68" s="208"/>
      <c r="B68" s="209"/>
      <c r="C68" s="209"/>
      <c r="D68" s="212"/>
      <c r="E68" s="212"/>
      <c r="F68" s="2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</row>
    <row r="69" ht="15.75" customHeight="1">
      <c r="A69" s="208"/>
      <c r="B69" s="209"/>
      <c r="C69" s="209"/>
      <c r="D69" s="209"/>
      <c r="E69" s="209"/>
      <c r="F69" s="209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</row>
    <row r="70" ht="15.75" customHeight="1">
      <c r="A70" s="208"/>
      <c r="B70" s="209"/>
      <c r="C70" s="209"/>
      <c r="D70" s="224"/>
      <c r="E70" s="107"/>
      <c r="F70" s="107"/>
      <c r="G70" s="224"/>
      <c r="H70" s="107"/>
      <c r="I70" s="107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</row>
    <row r="71" ht="16.5" customHeight="1">
      <c r="A71" s="208"/>
      <c r="B71" s="209"/>
      <c r="C71" s="209"/>
      <c r="D71" s="224"/>
      <c r="E71" s="107"/>
      <c r="F71" s="107"/>
      <c r="G71" s="224"/>
      <c r="H71" s="107"/>
      <c r="I71" s="107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</row>
    <row r="72" ht="16.5" customHeight="1">
      <c r="A72" s="208"/>
      <c r="B72" s="209"/>
      <c r="C72" s="209"/>
      <c r="D72" s="224"/>
      <c r="E72" s="107"/>
      <c r="F72" s="107"/>
      <c r="G72" s="224"/>
      <c r="H72" s="107"/>
      <c r="I72" s="107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</row>
    <row r="73" ht="15.75" customHeight="1">
      <c r="A73" s="208"/>
      <c r="B73" s="209"/>
      <c r="C73" s="209"/>
      <c r="D73" s="224"/>
      <c r="E73" s="107"/>
      <c r="F73" s="107"/>
      <c r="G73" s="224"/>
      <c r="H73" s="107"/>
      <c r="I73" s="107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</row>
    <row r="74" ht="15.75" customHeight="1">
      <c r="A74" s="208"/>
      <c r="B74" s="233"/>
      <c r="C74" s="233"/>
      <c r="D74" s="234"/>
      <c r="E74" s="107"/>
      <c r="F74" s="107"/>
      <c r="G74" s="234"/>
      <c r="H74" s="107"/>
      <c r="I74" s="107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</row>
    <row r="75" ht="15.75" customHeight="1">
      <c r="A75" s="208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</row>
    <row r="76" ht="15.75" customHeight="1">
      <c r="A76" s="208"/>
      <c r="B76" s="10"/>
      <c r="C76" s="10"/>
      <c r="D76" s="224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</row>
    <row r="77" ht="15.75" customHeight="1">
      <c r="A77" s="208"/>
      <c r="B77" s="209"/>
      <c r="C77" s="209"/>
      <c r="D77" s="224"/>
      <c r="E77" s="224"/>
      <c r="F77" s="224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</row>
    <row r="78" ht="15.75" customHeight="1">
      <c r="A78" s="208"/>
      <c r="B78" s="209"/>
      <c r="C78" s="209"/>
      <c r="D78" s="224"/>
      <c r="E78" s="224"/>
      <c r="F78" s="224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</row>
    <row r="79" ht="15.75" customHeight="1">
      <c r="A79" s="208"/>
      <c r="B79" s="209"/>
      <c r="C79" s="209"/>
      <c r="D79" s="224"/>
      <c r="E79" s="224"/>
      <c r="F79" s="224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</row>
    <row r="80" ht="15.75" customHeight="1">
      <c r="A80" s="208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</row>
    <row r="81" ht="15.75" customHeight="1">
      <c r="A81" s="208"/>
      <c r="B81" s="10"/>
      <c r="C81" s="10"/>
      <c r="D81" s="107"/>
      <c r="E81" s="107"/>
      <c r="F81" s="107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54"/>
      <c r="AA81" s="211"/>
    </row>
    <row r="82" ht="15.75" customHeight="1">
      <c r="A82" s="208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54"/>
      <c r="AA82" s="211"/>
    </row>
    <row r="83" ht="16.5" customHeight="1">
      <c r="A83" s="208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54"/>
      <c r="AA83" s="211"/>
    </row>
    <row r="84" ht="15.75" customHeight="1">
      <c r="A84" s="208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54"/>
      <c r="AA84" s="211"/>
    </row>
    <row r="85" ht="15.75" customHeight="1">
      <c r="A85" s="208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54"/>
      <c r="AA85" s="211"/>
    </row>
    <row r="86" ht="15.75" customHeight="1">
      <c r="A86" s="208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54"/>
      <c r="AA86" s="211"/>
    </row>
    <row r="87" ht="15.75" customHeight="1">
      <c r="A87" s="208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54"/>
      <c r="AA87" s="211"/>
    </row>
    <row r="88" ht="15.75" customHeight="1">
      <c r="A88" s="208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54"/>
      <c r="AA88" s="211"/>
    </row>
    <row r="89" ht="15.75" customHeight="1">
      <c r="A89" s="208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54"/>
      <c r="AA89" s="211"/>
    </row>
    <row r="90" ht="15.75" customHeight="1">
      <c r="A90" s="208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212"/>
      <c r="Z90" s="54"/>
      <c r="AA90" s="211"/>
    </row>
    <row r="91" ht="15.75" customHeight="1">
      <c r="A91" s="208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209"/>
      <c r="Z91" s="54"/>
      <c r="AA91" s="211"/>
    </row>
    <row r="92" ht="15.75" customHeight="1">
      <c r="A92" s="208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224"/>
      <c r="Z92" s="54"/>
      <c r="AA92" s="211"/>
    </row>
    <row r="93" ht="15.75" customHeight="1">
      <c r="A93" s="208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224"/>
      <c r="Z93" s="54"/>
      <c r="AA93" s="211"/>
    </row>
    <row r="94" ht="15.75" customHeight="1">
      <c r="A94" s="208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224"/>
      <c r="Z94" s="54"/>
      <c r="AA94" s="211"/>
    </row>
    <row r="95" ht="15.75" customHeight="1">
      <c r="A95" s="208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224"/>
      <c r="Z95" s="54"/>
      <c r="AA95" s="211"/>
    </row>
    <row r="96" ht="15.75" customHeight="1">
      <c r="A96" s="241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242"/>
      <c r="Z96" s="243"/>
      <c r="AA96" s="244"/>
    </row>
  </sheetData>
  <mergeCells count="12">
    <mergeCell ref="D67:K67"/>
    <mergeCell ref="M67:T67"/>
    <mergeCell ref="D33:J33"/>
    <mergeCell ref="M33:T33"/>
    <mergeCell ref="B55:D55"/>
    <mergeCell ref="D57:E57"/>
    <mergeCell ref="D2:T2"/>
    <mergeCell ref="D4:K4"/>
    <mergeCell ref="M4:T4"/>
    <mergeCell ref="D21:T21"/>
    <mergeCell ref="D22:K22"/>
    <mergeCell ref="M22:T22"/>
  </mergeCells>
  <pageMargins left="0.7" right="0.7" top="0.75" bottom="0.75" header="0.3" footer="0.3"/>
  <pageSetup firstPageNumber="1" fitToHeight="1" fitToWidth="1" scale="35" useFirstPageNumber="0" orientation="landscape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24"/>
  <sheetViews>
    <sheetView workbookViewId="0" showGridLines="0" defaultGridColor="1"/>
  </sheetViews>
  <sheetFormatPr defaultColWidth="11" defaultRowHeight="15.75" customHeight="1" outlineLevelRow="0" outlineLevelCol="0"/>
  <cols>
    <col min="1" max="1" width="12.1719" style="245" customWidth="1"/>
    <col min="2" max="2" width="39.1719" style="245" customWidth="1"/>
    <col min="3" max="3" width="1.35156" style="245" customWidth="1"/>
    <col min="4" max="4" width="10.6719" style="245" customWidth="1"/>
    <col min="5" max="5" width="1.35156" style="245" customWidth="1"/>
    <col min="6" max="6" width="10.6719" style="245" customWidth="1"/>
    <col min="7" max="7" width="1.35156" style="245" customWidth="1"/>
    <col min="8" max="8" width="10.6719" style="245" customWidth="1"/>
    <col min="9" max="9" width="1.35156" style="245" customWidth="1"/>
    <col min="10" max="10" width="12.3516" style="245" customWidth="1"/>
    <col min="11" max="17" width="11" style="245" customWidth="1"/>
    <col min="18" max="16384" width="11" style="245" customWidth="1"/>
  </cols>
  <sheetData>
    <row r="1" ht="17.45" customHeight="1">
      <c r="A1" s="4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ht="18.75" customHeight="1">
      <c r="A2" s="13"/>
      <c r="B2" t="s" s="8">
        <v>101</v>
      </c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1"/>
    </row>
    <row r="3" ht="17.45" customHeight="1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ht="44.25" customHeight="1">
      <c r="A4" s="13"/>
      <c r="B4" t="s" s="14">
        <v>1</v>
      </c>
      <c r="C4" s="10"/>
      <c r="D4" s="246">
        <v>44926</v>
      </c>
      <c r="E4" s="17"/>
      <c r="F4" s="246">
        <v>44561</v>
      </c>
      <c r="G4" s="17"/>
      <c r="H4" t="s" s="16">
        <v>52</v>
      </c>
      <c r="I4" s="17"/>
      <c r="J4" t="s" s="16">
        <v>72</v>
      </c>
      <c r="K4" s="10"/>
      <c r="L4" s="10"/>
      <c r="M4" s="10"/>
      <c r="N4" s="10"/>
      <c r="O4" s="10"/>
      <c r="P4" s="10"/>
      <c r="Q4" s="11"/>
    </row>
    <row r="5" ht="17.45" customHeight="1">
      <c r="A5" s="13"/>
      <c r="B5" s="10"/>
      <c r="C5" s="10"/>
      <c r="D5" s="17"/>
      <c r="E5" s="17"/>
      <c r="F5" s="17"/>
      <c r="G5" s="17"/>
      <c r="H5" s="17"/>
      <c r="I5" s="17"/>
      <c r="J5" s="12"/>
      <c r="K5" s="10"/>
      <c r="L5" s="10"/>
      <c r="M5" s="10"/>
      <c r="N5" s="10"/>
      <c r="O5" s="10"/>
      <c r="P5" s="10"/>
      <c r="Q5" s="11"/>
    </row>
    <row r="6" ht="17.45" customHeight="1">
      <c r="A6" s="13"/>
      <c r="B6" t="s" s="95">
        <v>102</v>
      </c>
      <c r="C6" s="15"/>
      <c r="D6" s="96">
        <v>393040</v>
      </c>
      <c r="E6" s="21"/>
      <c r="F6" s="96">
        <v>358713</v>
      </c>
      <c r="G6" s="21"/>
      <c r="H6" s="171">
        <f>(D6-F6)/F6*100</f>
        <v>9.56948869987985</v>
      </c>
      <c r="I6" s="174"/>
      <c r="J6" s="96">
        <f>D6-F6</f>
        <v>34327</v>
      </c>
      <c r="K6" s="10"/>
      <c r="L6" s="30"/>
      <c r="M6" s="10"/>
      <c r="N6" s="10"/>
      <c r="O6" s="10"/>
      <c r="P6" s="10"/>
      <c r="Q6" s="11"/>
    </row>
    <row r="7" ht="17.45" customHeight="1">
      <c r="A7" s="13"/>
      <c r="B7" t="s" s="95">
        <v>103</v>
      </c>
      <c r="C7" s="15"/>
      <c r="D7" s="96">
        <f>D8+D9</f>
        <v>77349</v>
      </c>
      <c r="E7" s="21"/>
      <c r="F7" s="96">
        <f>F8+F9</f>
        <v>58104</v>
      </c>
      <c r="G7" s="21"/>
      <c r="H7" s="171">
        <f>(D7-F7)/F7*100</f>
        <v>33.1216439487815</v>
      </c>
      <c r="I7" s="174"/>
      <c r="J7" s="96">
        <f>D7-F7</f>
        <v>19245</v>
      </c>
      <c r="K7" s="10"/>
      <c r="L7" s="30"/>
      <c r="M7" s="15"/>
      <c r="N7" s="15"/>
      <c r="O7" s="17"/>
      <c r="P7" s="17"/>
      <c r="Q7" s="247"/>
    </row>
    <row r="8" ht="17.45" customHeight="1">
      <c r="A8" s="13"/>
      <c r="B8" t="s" s="24">
        <v>104</v>
      </c>
      <c r="C8" s="10"/>
      <c r="D8" s="26">
        <v>241119</v>
      </c>
      <c r="E8" s="26"/>
      <c r="F8" s="26">
        <v>248876</v>
      </c>
      <c r="G8" s="26"/>
      <c r="H8" s="177">
        <f>(D8-F8)/F8*100</f>
        <v>-3.11681319211173</v>
      </c>
      <c r="I8" s="177"/>
      <c r="J8" s="26">
        <f>D8-F8</f>
        <v>-7757</v>
      </c>
      <c r="K8" s="10"/>
      <c r="L8" s="30"/>
      <c r="M8" s="15"/>
      <c r="N8" s="15"/>
      <c r="O8" s="21"/>
      <c r="P8" s="21"/>
      <c r="Q8" s="248"/>
    </row>
    <row r="9" ht="17.45" customHeight="1">
      <c r="A9" s="13"/>
      <c r="B9" t="s" s="24">
        <v>105</v>
      </c>
      <c r="C9" s="10"/>
      <c r="D9" s="26">
        <v>-163770</v>
      </c>
      <c r="E9" s="26"/>
      <c r="F9" s="26">
        <v>-190772</v>
      </c>
      <c r="G9" s="26"/>
      <c r="H9" s="177">
        <f>(D9-F9)/F9*100</f>
        <v>-14.1540687312604</v>
      </c>
      <c r="I9" s="177"/>
      <c r="J9" s="26">
        <f>D9-F9</f>
        <v>27002</v>
      </c>
      <c r="K9" s="10"/>
      <c r="L9" s="30"/>
      <c r="M9" s="15"/>
      <c r="N9" s="15"/>
      <c r="O9" s="21"/>
      <c r="P9" s="21"/>
      <c r="Q9" s="248"/>
    </row>
    <row r="10" ht="17.45" customHeight="1">
      <c r="A10" s="13"/>
      <c r="B10" s="10"/>
      <c r="C10" s="10"/>
      <c r="D10" s="26"/>
      <c r="E10" s="26"/>
      <c r="F10" s="26"/>
      <c r="G10" s="26"/>
      <c r="H10" s="177"/>
      <c r="I10" s="177"/>
      <c r="J10" s="26"/>
      <c r="K10" s="10"/>
      <c r="L10" s="30"/>
      <c r="M10" s="15"/>
      <c r="N10" s="15"/>
      <c r="O10" s="21"/>
      <c r="P10" s="21"/>
      <c r="Q10" s="248"/>
    </row>
    <row r="11" ht="18.75" customHeight="1">
      <c r="A11" s="13"/>
      <c r="B11" t="s" s="100">
        <v>106</v>
      </c>
      <c r="C11" s="15"/>
      <c r="D11" s="96">
        <f>D7+D6</f>
        <v>470389</v>
      </c>
      <c r="E11" s="21"/>
      <c r="F11" s="96">
        <f>F7+F6</f>
        <v>416817</v>
      </c>
      <c r="G11" s="21"/>
      <c r="H11" s="171">
        <f>(D11-F11)/F11*100</f>
        <v>12.8526427664899</v>
      </c>
      <c r="I11" s="174"/>
      <c r="J11" s="96">
        <f>D11-F11</f>
        <v>53572</v>
      </c>
      <c r="K11" s="10"/>
      <c r="L11" s="30"/>
      <c r="M11" s="249"/>
      <c r="N11" s="249"/>
      <c r="O11" s="250"/>
      <c r="P11" s="250"/>
      <c r="Q11" s="251"/>
    </row>
    <row r="12" ht="18.75" customHeight="1">
      <c r="A12" s="13"/>
      <c r="B12" s="10"/>
      <c r="C12" s="10"/>
      <c r="D12" s="26"/>
      <c r="E12" s="26"/>
      <c r="F12" s="26"/>
      <c r="G12" s="26"/>
      <c r="H12" s="177"/>
      <c r="I12" s="177"/>
      <c r="J12" s="26"/>
      <c r="K12" s="10"/>
      <c r="L12" s="30"/>
      <c r="M12" s="249"/>
      <c r="N12" s="249"/>
      <c r="O12" s="250"/>
      <c r="P12" s="250"/>
      <c r="Q12" s="251"/>
    </row>
    <row r="13" ht="17.45" customHeight="1">
      <c r="A13" s="13"/>
      <c r="B13" s="10"/>
      <c r="C13" s="10"/>
      <c r="D13" s="26"/>
      <c r="E13" s="26"/>
      <c r="F13" s="26"/>
      <c r="G13" s="26"/>
      <c r="H13" s="177"/>
      <c r="I13" s="177"/>
      <c r="J13" s="26"/>
      <c r="K13" s="10"/>
      <c r="L13" s="30"/>
      <c r="M13" s="10"/>
      <c r="N13" s="10"/>
      <c r="O13" s="26"/>
      <c r="P13" s="26"/>
      <c r="Q13" s="252"/>
    </row>
    <row r="14" ht="17.45" customHeight="1">
      <c r="A14" s="13"/>
      <c r="B14" t="s" s="95">
        <v>107</v>
      </c>
      <c r="C14" s="15"/>
      <c r="D14" s="96">
        <v>360710</v>
      </c>
      <c r="E14" s="21"/>
      <c r="F14" s="96">
        <v>331613</v>
      </c>
      <c r="G14" s="21"/>
      <c r="H14" s="171">
        <f>(D14-F14)/F14*100</f>
        <v>8.774384598915001</v>
      </c>
      <c r="I14" s="174"/>
      <c r="J14" s="96">
        <f>D14-F14</f>
        <v>29097</v>
      </c>
      <c r="K14" s="10"/>
      <c r="L14" s="30"/>
      <c r="M14" s="10"/>
      <c r="N14" s="10"/>
      <c r="O14" s="26"/>
      <c r="P14" s="26"/>
      <c r="Q14" s="252"/>
    </row>
    <row r="15" ht="17.45" customHeight="1">
      <c r="A15" s="13"/>
      <c r="B15" t="s" s="95">
        <v>108</v>
      </c>
      <c r="C15" s="15"/>
      <c r="D15" s="96">
        <v>75110</v>
      </c>
      <c r="E15" s="21"/>
      <c r="F15" s="96">
        <v>65841</v>
      </c>
      <c r="G15" s="21"/>
      <c r="H15" s="171">
        <f>(D15-F15)/F15*100</f>
        <v>14.0778542245713</v>
      </c>
      <c r="I15" s="174"/>
      <c r="J15" s="96">
        <f>D15-F15</f>
        <v>9269</v>
      </c>
      <c r="K15" s="10"/>
      <c r="L15" s="30"/>
      <c r="M15" s="15"/>
      <c r="N15" s="15"/>
      <c r="O15" s="21"/>
      <c r="P15" s="21"/>
      <c r="Q15" s="248"/>
    </row>
    <row r="16" ht="17.45" customHeight="1">
      <c r="A16" s="13"/>
      <c r="B16" t="s" s="95">
        <v>109</v>
      </c>
      <c r="C16" s="15"/>
      <c r="D16" s="96">
        <v>34569</v>
      </c>
      <c r="E16" s="21"/>
      <c r="F16" s="96">
        <v>19363</v>
      </c>
      <c r="G16" s="21"/>
      <c r="H16" s="171">
        <f>(D16-F16)/F16*100</f>
        <v>78.5312193358467</v>
      </c>
      <c r="I16" s="174"/>
      <c r="J16" s="96">
        <f>D16-F16</f>
        <v>15206</v>
      </c>
      <c r="K16" s="10"/>
      <c r="L16" s="30"/>
      <c r="M16" s="15"/>
      <c r="N16" s="15"/>
      <c r="O16" s="21"/>
      <c r="P16" s="21"/>
      <c r="Q16" s="248"/>
    </row>
    <row r="17" ht="17.45" customHeight="1">
      <c r="A17" s="13"/>
      <c r="B17" s="15"/>
      <c r="C17" s="15"/>
      <c r="D17" s="21"/>
      <c r="E17" s="21"/>
      <c r="F17" s="21"/>
      <c r="G17" s="21"/>
      <c r="H17" s="174"/>
      <c r="I17" s="174"/>
      <c r="J17" s="21"/>
      <c r="K17" s="10"/>
      <c r="L17" s="30"/>
      <c r="M17" s="15"/>
      <c r="N17" s="15"/>
      <c r="O17" s="21"/>
      <c r="P17" s="21"/>
      <c r="Q17" s="248"/>
    </row>
    <row r="18" ht="18.75" customHeight="1">
      <c r="A18" s="13"/>
      <c r="B18" t="s" s="100">
        <v>110</v>
      </c>
      <c r="C18" s="34"/>
      <c r="D18" s="101">
        <f>D16+D15+D14</f>
        <v>470389</v>
      </c>
      <c r="E18" s="36"/>
      <c r="F18" s="101">
        <f>F16+F15+F14</f>
        <v>416817</v>
      </c>
      <c r="G18" s="36"/>
      <c r="H18" s="178">
        <f>(D18-F18)/F18*100</f>
        <v>12.8526427664899</v>
      </c>
      <c r="I18" s="253"/>
      <c r="J18" s="101">
        <f>D18-F18</f>
        <v>53572</v>
      </c>
      <c r="K18" s="10"/>
      <c r="L18" s="30"/>
      <c r="M18" s="34"/>
      <c r="N18" s="34"/>
      <c r="O18" s="36"/>
      <c r="P18" s="36"/>
      <c r="Q18" s="254"/>
    </row>
    <row r="19" ht="17.45" customHeight="1">
      <c r="A19" s="13"/>
      <c r="B19" s="15"/>
      <c r="C19" s="15"/>
      <c r="D19" s="21"/>
      <c r="E19" s="21"/>
      <c r="F19" s="21"/>
      <c r="G19" s="21"/>
      <c r="H19" s="174"/>
      <c r="I19" s="174"/>
      <c r="J19" s="21"/>
      <c r="K19" s="10"/>
      <c r="L19" s="30"/>
      <c r="M19" s="15"/>
      <c r="N19" s="15"/>
      <c r="O19" s="21"/>
      <c r="P19" s="21"/>
      <c r="Q19" s="248"/>
    </row>
    <row r="20" ht="17.45" customHeight="1">
      <c r="A20" s="13"/>
      <c r="B20" s="15"/>
      <c r="C20" s="15"/>
      <c r="D20" s="21"/>
      <c r="E20" s="21"/>
      <c r="F20" s="21"/>
      <c r="G20" s="21"/>
      <c r="H20" s="30"/>
      <c r="I20" s="15"/>
      <c r="J20" s="15"/>
      <c r="K20" s="21"/>
      <c r="L20" s="21"/>
      <c r="M20" s="194"/>
      <c r="N20" s="10"/>
      <c r="O20" s="10"/>
      <c r="P20" s="10"/>
      <c r="Q20" s="11"/>
    </row>
    <row r="21" ht="17.45" customHeight="1">
      <c r="A21" s="13"/>
      <c r="B21" t="s" s="95">
        <v>111</v>
      </c>
      <c r="C21" s="10"/>
      <c r="D21" s="255">
        <f>D15/D14</f>
        <v>0.20822821657287</v>
      </c>
      <c r="E21" s="194"/>
      <c r="F21" s="255">
        <f>F15/F14</f>
        <v>0.198547704703977</v>
      </c>
      <c r="G21" s="194"/>
      <c r="H21" s="10"/>
      <c r="I21" s="10"/>
      <c r="J21" s="10"/>
      <c r="K21" s="10"/>
      <c r="L21" s="10"/>
      <c r="M21" s="10"/>
      <c r="N21" s="10"/>
      <c r="O21" s="10"/>
      <c r="P21" s="10"/>
      <c r="Q21" s="11"/>
    </row>
    <row r="22" ht="17.45" customHeight="1">
      <c r="A22" s="13"/>
      <c r="B22" s="10"/>
      <c r="C22" s="10"/>
      <c r="D22" s="26"/>
      <c r="E22" s="256"/>
      <c r="F22" s="26"/>
      <c r="G22" s="256"/>
      <c r="H22" s="10"/>
      <c r="I22" s="10"/>
      <c r="J22" s="10"/>
      <c r="K22" s="10"/>
      <c r="L22" s="10"/>
      <c r="M22" s="10"/>
      <c r="N22" s="10"/>
      <c r="O22" s="10"/>
      <c r="P22" s="10"/>
      <c r="Q22" s="11"/>
    </row>
    <row r="23" ht="17.45" customHeight="1">
      <c r="A23" s="13"/>
      <c r="B23" t="s" s="95">
        <v>112</v>
      </c>
      <c r="C23" s="10"/>
      <c r="D23" s="255">
        <f>D15/142874</f>
        <v>0.525707966459958</v>
      </c>
      <c r="E23" s="194"/>
      <c r="F23" s="255">
        <f>F15/93799</f>
        <v>0.701937120864828</v>
      </c>
      <c r="G23" s="194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ht="17.45" customHeight="1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</sheetData>
  <mergeCells count="1">
    <mergeCell ref="B2:J2"/>
  </mergeCells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42"/>
  <sheetViews>
    <sheetView workbookViewId="0" showGridLines="0" defaultGridColor="1"/>
  </sheetViews>
  <sheetFormatPr defaultColWidth="10.8333" defaultRowHeight="15.75" customHeight="1" outlineLevelRow="0" outlineLevelCol="0"/>
  <cols>
    <col min="1" max="1" width="11" style="257" customWidth="1"/>
    <col min="2" max="2" width="52.6719" style="257" customWidth="1"/>
    <col min="3" max="3" width="1.35156" style="257" customWidth="1"/>
    <col min="4" max="4" width="13.1719" style="257" customWidth="1"/>
    <col min="5" max="5" width="1.35156" style="257" customWidth="1"/>
    <col min="6" max="6" width="13.1719" style="257" customWidth="1"/>
    <col min="7" max="11" width="11" style="257" customWidth="1"/>
    <col min="12" max="16384" width="10.8516" style="257" customWidth="1"/>
  </cols>
  <sheetData>
    <row r="1" ht="17.45" customHeight="1">
      <c r="A1" s="47"/>
      <c r="B1" s="5"/>
      <c r="C1" s="5"/>
      <c r="D1" s="5"/>
      <c r="E1" s="5"/>
      <c r="F1" s="5"/>
      <c r="G1" s="5"/>
      <c r="H1" s="5"/>
      <c r="I1" s="5"/>
      <c r="J1" s="5"/>
      <c r="K1" s="6"/>
    </row>
    <row r="2" ht="21.75" customHeight="1">
      <c r="A2" s="13"/>
      <c r="B2" t="s" s="8">
        <v>113</v>
      </c>
      <c r="C2" s="9"/>
      <c r="D2" s="9"/>
      <c r="E2" s="9"/>
      <c r="F2" s="9"/>
      <c r="G2" s="10"/>
      <c r="H2" s="10"/>
      <c r="I2" s="10"/>
      <c r="J2" s="10"/>
      <c r="K2" s="11"/>
    </row>
    <row r="3" ht="18.75" customHeight="1">
      <c r="A3" s="13"/>
      <c r="B3" s="170"/>
      <c r="C3" s="170"/>
      <c r="D3" s="170"/>
      <c r="E3" s="170"/>
      <c r="F3" s="170"/>
      <c r="G3" s="10"/>
      <c r="H3" s="10"/>
      <c r="I3" s="10"/>
      <c r="J3" s="10"/>
      <c r="K3" s="11"/>
    </row>
    <row r="4" ht="17.45" customHeight="1">
      <c r="A4" s="13"/>
      <c r="B4" s="55"/>
      <c r="C4" s="55"/>
      <c r="D4" t="s" s="16">
        <v>114</v>
      </c>
      <c r="E4" s="124"/>
      <c r="F4" t="s" s="16">
        <v>115</v>
      </c>
      <c r="G4" s="10"/>
      <c r="H4" s="10"/>
      <c r="I4" s="10"/>
      <c r="J4" s="10"/>
      <c r="K4" s="11"/>
    </row>
    <row r="5" ht="17.45" customHeight="1">
      <c r="A5" s="13"/>
      <c r="B5" s="55"/>
      <c r="C5" s="55"/>
      <c r="D5" s="60"/>
      <c r="E5" s="60"/>
      <c r="F5" s="60"/>
      <c r="G5" s="10"/>
      <c r="H5" s="10"/>
      <c r="I5" s="10"/>
      <c r="J5" s="10"/>
      <c r="K5" s="11"/>
    </row>
    <row r="6" ht="17.45" customHeight="1">
      <c r="A6" s="13"/>
      <c r="B6" t="s" s="258">
        <v>116</v>
      </c>
      <c r="C6" s="55"/>
      <c r="D6" s="259"/>
      <c r="E6" s="60"/>
      <c r="F6" s="259"/>
      <c r="G6" s="10"/>
      <c r="H6" s="10"/>
      <c r="I6" s="10"/>
      <c r="J6" s="10"/>
      <c r="K6" s="11"/>
    </row>
    <row r="7" ht="18.75" customHeight="1">
      <c r="A7" s="13"/>
      <c r="B7" t="s" s="260">
        <v>117</v>
      </c>
      <c r="C7" s="60"/>
      <c r="D7" s="261">
        <v>0.21</v>
      </c>
      <c r="E7" s="261"/>
      <c r="F7" s="261">
        <v>0.2</v>
      </c>
      <c r="G7" s="10"/>
      <c r="H7" s="10"/>
      <c r="I7" s="10"/>
      <c r="J7" s="10"/>
      <c r="K7" s="11"/>
    </row>
    <row r="8" ht="18.75" customHeight="1">
      <c r="A8" s="13"/>
      <c r="B8" t="s" s="260">
        <v>118</v>
      </c>
      <c r="C8" s="60"/>
      <c r="D8" s="261">
        <v>0.53</v>
      </c>
      <c r="E8" s="261"/>
      <c r="F8" s="261">
        <v>0.7</v>
      </c>
      <c r="G8" s="10"/>
      <c r="H8" s="10"/>
      <c r="I8" s="10"/>
      <c r="J8" s="10"/>
      <c r="K8" s="11"/>
    </row>
    <row r="9" ht="17.45" customHeight="1">
      <c r="A9" s="13"/>
      <c r="B9" t="s" s="59">
        <v>119</v>
      </c>
      <c r="C9" s="60"/>
      <c r="D9" s="261">
        <v>1.35</v>
      </c>
      <c r="E9" s="261"/>
      <c r="F9" s="261">
        <v>1.3</v>
      </c>
      <c r="G9" s="10"/>
      <c r="H9" s="10"/>
      <c r="I9" s="10"/>
      <c r="J9" s="10"/>
      <c r="K9" s="11"/>
    </row>
    <row r="10" ht="17.45" customHeight="1">
      <c r="A10" s="13"/>
      <c r="B10" t="s" s="59">
        <v>120</v>
      </c>
      <c r="C10" s="60"/>
      <c r="D10" s="261">
        <v>1.17</v>
      </c>
      <c r="E10" s="261"/>
      <c r="F10" s="261">
        <v>1.17</v>
      </c>
      <c r="G10" s="10"/>
      <c r="H10" s="10"/>
      <c r="I10" s="10"/>
      <c r="J10" s="10"/>
      <c r="K10" s="11"/>
    </row>
    <row r="11" ht="17.45" customHeight="1">
      <c r="A11" s="13"/>
      <c r="B11" t="s" s="59">
        <v>121</v>
      </c>
      <c r="C11" s="60"/>
      <c r="D11" s="261">
        <v>19.59</v>
      </c>
      <c r="E11" s="261"/>
      <c r="F11" s="261">
        <v>14.83</v>
      </c>
      <c r="G11" s="10"/>
      <c r="H11" s="10"/>
      <c r="I11" s="10"/>
      <c r="J11" s="10"/>
      <c r="K11" s="11"/>
    </row>
    <row r="12" ht="17.45" customHeight="1">
      <c r="A12" s="13"/>
      <c r="B12" t="s" s="59">
        <v>122</v>
      </c>
      <c r="C12" s="60"/>
      <c r="D12" s="261">
        <v>60.09</v>
      </c>
      <c r="E12" s="261"/>
      <c r="F12" s="261">
        <v>57.92</v>
      </c>
      <c r="G12" s="10"/>
      <c r="H12" s="10"/>
      <c r="I12" s="10"/>
      <c r="J12" s="10"/>
      <c r="K12" s="11"/>
    </row>
    <row r="13" ht="17.45" customHeight="1">
      <c r="A13" s="13"/>
      <c r="B13" t="s" s="59">
        <v>123</v>
      </c>
      <c r="C13" s="60"/>
      <c r="D13" s="261">
        <v>48.78</v>
      </c>
      <c r="E13" s="57"/>
      <c r="F13" s="261">
        <v>54.45</v>
      </c>
      <c r="G13" s="10"/>
      <c r="H13" s="10"/>
      <c r="I13" s="10"/>
      <c r="J13" s="10"/>
      <c r="K13" s="11"/>
    </row>
    <row r="14" ht="17.45" customHeight="1">
      <c r="A14" s="13"/>
      <c r="B14" s="60"/>
      <c r="C14" s="60"/>
      <c r="D14" s="57"/>
      <c r="E14" s="57"/>
      <c r="F14" s="57"/>
      <c r="G14" s="10"/>
      <c r="H14" s="10"/>
      <c r="I14" s="10"/>
      <c r="J14" s="10"/>
      <c r="K14" s="11"/>
    </row>
    <row r="15" ht="17.45" customHeight="1">
      <c r="A15" s="13"/>
      <c r="B15" t="s" s="258">
        <v>124</v>
      </c>
      <c r="C15" s="55"/>
      <c r="D15" s="262"/>
      <c r="E15" s="57"/>
      <c r="F15" s="262"/>
      <c r="G15" s="10"/>
      <c r="H15" s="10"/>
      <c r="I15" s="10"/>
      <c r="J15" s="10"/>
      <c r="K15" s="11"/>
    </row>
    <row r="16" ht="17.45" customHeight="1">
      <c r="A16" s="13"/>
      <c r="B16" t="s" s="59">
        <v>125</v>
      </c>
      <c r="C16" s="60"/>
      <c r="D16" s="25">
        <v>1183</v>
      </c>
      <c r="E16" s="25"/>
      <c r="F16" s="25">
        <v>1563</v>
      </c>
      <c r="G16" s="10"/>
      <c r="H16" s="10"/>
      <c r="I16" s="10"/>
      <c r="J16" s="10"/>
      <c r="K16" s="11"/>
    </row>
    <row r="17" ht="17.45" customHeight="1">
      <c r="A17" s="13"/>
      <c r="B17" t="s" s="59">
        <v>126</v>
      </c>
      <c r="C17" s="60"/>
      <c r="D17" s="25">
        <v>212243</v>
      </c>
      <c r="E17" s="25"/>
      <c r="F17" s="25">
        <v>177016</v>
      </c>
      <c r="G17" s="10"/>
      <c r="H17" s="10"/>
      <c r="I17" s="10"/>
      <c r="J17" s="10"/>
      <c r="K17" s="11"/>
    </row>
    <row r="18" ht="17.45" customHeight="1">
      <c r="A18" s="13"/>
      <c r="B18" t="s" s="59">
        <v>127</v>
      </c>
      <c r="C18" s="60"/>
      <c r="D18" s="25">
        <v>157450</v>
      </c>
      <c r="E18" s="25"/>
      <c r="F18" s="25">
        <v>133195</v>
      </c>
      <c r="G18" s="10"/>
      <c r="H18" s="10"/>
      <c r="I18" s="10"/>
      <c r="J18" s="10"/>
      <c r="K18" s="11"/>
    </row>
    <row r="19" ht="17.45" customHeight="1">
      <c r="A19" s="13"/>
      <c r="B19" t="s" s="59">
        <v>128</v>
      </c>
      <c r="C19" s="60"/>
      <c r="D19" s="261">
        <v>55.59</v>
      </c>
      <c r="E19" s="261"/>
      <c r="F19" s="261">
        <v>53.06</v>
      </c>
      <c r="G19" s="10"/>
      <c r="H19" s="10"/>
      <c r="I19" s="10"/>
      <c r="J19" s="10"/>
      <c r="K19" s="11"/>
    </row>
    <row r="20" ht="17.45" customHeight="1">
      <c r="A20" s="13"/>
      <c r="B20" t="s" s="59">
        <v>129</v>
      </c>
      <c r="C20" s="60"/>
      <c r="D20" s="261">
        <v>13.94</v>
      </c>
      <c r="E20" s="261"/>
      <c r="F20" s="261">
        <v>11.89</v>
      </c>
      <c r="G20" s="10"/>
      <c r="H20" s="10"/>
      <c r="I20" s="10"/>
      <c r="J20" s="10"/>
      <c r="K20" s="263"/>
    </row>
    <row r="21" ht="17.45" customHeight="1">
      <c r="A21" s="13"/>
      <c r="B21" s="60"/>
      <c r="C21" s="60"/>
      <c r="D21" s="57"/>
      <c r="E21" s="57"/>
      <c r="F21" s="264"/>
      <c r="G21" s="10"/>
      <c r="H21" s="10"/>
      <c r="I21" s="10"/>
      <c r="J21" s="10"/>
      <c r="K21" s="265"/>
    </row>
    <row r="22" ht="17.45" customHeight="1">
      <c r="A22" s="13"/>
      <c r="B22" t="s" s="258">
        <v>130</v>
      </c>
      <c r="C22" s="55"/>
      <c r="D22" s="262"/>
      <c r="E22" s="57"/>
      <c r="F22" s="266"/>
      <c r="G22" s="10"/>
      <c r="H22" s="10"/>
      <c r="I22" s="10"/>
      <c r="J22" s="10"/>
      <c r="K22" s="263"/>
    </row>
    <row r="23" ht="17.45" customHeight="1">
      <c r="A23" s="13"/>
      <c r="B23" t="s" s="59">
        <v>131</v>
      </c>
      <c r="C23" s="60"/>
      <c r="D23" s="31">
        <v>3.24</v>
      </c>
      <c r="E23" s="57"/>
      <c r="F23" s="31">
        <v>2.97</v>
      </c>
      <c r="G23" s="10"/>
      <c r="H23" s="10"/>
      <c r="I23" s="10"/>
      <c r="J23" s="10"/>
      <c r="K23" s="265"/>
    </row>
    <row r="24" ht="17.45" customHeight="1">
      <c r="A24" s="13"/>
      <c r="B24" t="s" s="59">
        <v>132</v>
      </c>
      <c r="C24" s="60"/>
      <c r="D24" s="26">
        <v>312981</v>
      </c>
      <c r="E24" s="25"/>
      <c r="F24" s="26">
        <v>299885</v>
      </c>
      <c r="G24" s="10"/>
      <c r="H24" s="10"/>
      <c r="I24" s="10"/>
      <c r="J24" s="10"/>
      <c r="K24" s="267"/>
    </row>
    <row r="25" ht="18.75" customHeight="1">
      <c r="A25" s="13"/>
      <c r="B25" t="s" s="59">
        <v>133</v>
      </c>
      <c r="C25" s="60"/>
      <c r="D25" s="268">
        <v>0.64</v>
      </c>
      <c r="E25" s="268"/>
      <c r="F25" s="268">
        <v>0.429</v>
      </c>
      <c r="G25" s="10"/>
      <c r="H25" s="10"/>
      <c r="I25" s="10"/>
      <c r="J25" s="10"/>
      <c r="K25" s="11"/>
    </row>
    <row r="26" ht="17.45" customHeight="1">
      <c r="A26" s="13"/>
      <c r="B26" t="s" s="59">
        <v>134</v>
      </c>
      <c r="C26" s="60"/>
      <c r="D26" s="261">
        <v>0.91</v>
      </c>
      <c r="E26" s="261"/>
      <c r="F26" s="261">
        <v>0.7</v>
      </c>
      <c r="G26" s="10"/>
      <c r="H26" s="10"/>
      <c r="I26" s="10"/>
      <c r="J26" s="10"/>
      <c r="K26" s="11"/>
    </row>
    <row r="27" ht="17.45" customHeight="1">
      <c r="A27" s="13"/>
      <c r="B27" t="s" s="59">
        <v>135</v>
      </c>
      <c r="C27" s="60"/>
      <c r="D27" s="261">
        <v>4.97</v>
      </c>
      <c r="E27" s="261"/>
      <c r="F27" s="261">
        <v>6.93</v>
      </c>
      <c r="G27" s="10"/>
      <c r="H27" s="10"/>
      <c r="I27" s="10"/>
      <c r="J27" s="10"/>
      <c r="K27" s="11"/>
    </row>
    <row r="28" ht="18.75" customHeight="1">
      <c r="A28" s="13"/>
      <c r="B28" t="s" s="59">
        <v>136</v>
      </c>
      <c r="C28" s="60"/>
      <c r="D28" s="261">
        <v>0.87</v>
      </c>
      <c r="E28" s="261"/>
      <c r="F28" s="261">
        <v>0.9</v>
      </c>
      <c r="G28" s="10"/>
      <c r="H28" s="10"/>
      <c r="I28" s="10"/>
      <c r="J28" s="10"/>
      <c r="K28" s="11"/>
    </row>
    <row r="29" ht="17.45" customHeight="1">
      <c r="A29" s="13"/>
      <c r="B29" s="60"/>
      <c r="C29" s="60"/>
      <c r="D29" s="261"/>
      <c r="E29" s="261"/>
      <c r="F29" s="261"/>
      <c r="G29" s="10"/>
      <c r="H29" s="10"/>
      <c r="I29" s="10"/>
      <c r="J29" s="10"/>
      <c r="K29" s="11"/>
    </row>
    <row r="30" ht="17.45" customHeight="1">
      <c r="A30" s="13"/>
      <c r="B30" s="269"/>
      <c r="C30" s="60"/>
      <c r="D30" s="57"/>
      <c r="E30" s="57"/>
      <c r="F30" s="57"/>
      <c r="G30" s="10"/>
      <c r="H30" s="10"/>
      <c r="I30" s="10"/>
      <c r="J30" s="10"/>
      <c r="K30" s="11"/>
    </row>
    <row r="31" ht="17.45" customHeight="1">
      <c r="A31" s="13"/>
      <c r="B31" t="s" s="270">
        <v>137</v>
      </c>
      <c r="C31" s="60"/>
      <c r="D31" s="26"/>
      <c r="E31" s="57"/>
      <c r="F31" s="57"/>
      <c r="G31" s="10"/>
      <c r="H31" s="10"/>
      <c r="I31" s="10"/>
      <c r="J31" s="10"/>
      <c r="K31" s="11"/>
    </row>
    <row r="32" ht="17.45" customHeight="1">
      <c r="A32" s="13"/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ht="17.45" customHeight="1">
      <c r="A33" s="13"/>
      <c r="B33" t="s" s="271">
        <v>138</v>
      </c>
      <c r="C33" s="10"/>
      <c r="D33" s="10"/>
      <c r="E33" s="10"/>
      <c r="F33" s="10"/>
      <c r="G33" s="10"/>
      <c r="H33" s="10"/>
      <c r="I33" s="10"/>
      <c r="J33" s="10"/>
      <c r="K33" s="11"/>
    </row>
    <row r="34" ht="17.45" customHeight="1">
      <c r="A34" s="13"/>
      <c r="B34" s="272"/>
      <c r="C34" s="10"/>
      <c r="D34" s="10"/>
      <c r="E34" s="10"/>
      <c r="F34" s="10"/>
      <c r="G34" s="10"/>
      <c r="H34" s="10"/>
      <c r="I34" s="10"/>
      <c r="J34" s="10"/>
      <c r="K34" s="11"/>
    </row>
    <row r="35" ht="17.45" customHeight="1">
      <c r="A35" s="13"/>
      <c r="B35" t="s" s="270">
        <v>139</v>
      </c>
      <c r="C35" s="272"/>
      <c r="D35" s="272"/>
      <c r="E35" s="272"/>
      <c r="F35" s="272"/>
      <c r="G35" s="272"/>
      <c r="H35" s="272"/>
      <c r="I35" s="272"/>
      <c r="J35" s="10"/>
      <c r="K35" s="11"/>
    </row>
    <row r="36" ht="17.45" customHeight="1">
      <c r="A36" s="13"/>
      <c r="B36" t="s" s="270">
        <v>140</v>
      </c>
      <c r="C36" s="272"/>
      <c r="D36" s="272"/>
      <c r="E36" s="272"/>
      <c r="F36" s="272"/>
      <c r="G36" s="272"/>
      <c r="H36" s="272"/>
      <c r="I36" s="272"/>
      <c r="J36" s="10"/>
      <c r="K36" s="11"/>
    </row>
    <row r="37" ht="17.45" customHeight="1">
      <c r="A37" s="13"/>
      <c r="B37" t="s" s="270">
        <v>141</v>
      </c>
      <c r="C37" s="272"/>
      <c r="D37" s="272"/>
      <c r="E37" s="272"/>
      <c r="F37" s="272"/>
      <c r="G37" s="272"/>
      <c r="H37" s="272"/>
      <c r="I37" s="272"/>
      <c r="J37" s="10"/>
      <c r="K37" s="11"/>
    </row>
    <row r="38" ht="17.45" customHeight="1">
      <c r="A38" s="13"/>
      <c r="B38" s="272"/>
      <c r="C38" s="272"/>
      <c r="D38" s="272"/>
      <c r="E38" s="272"/>
      <c r="F38" s="272"/>
      <c r="G38" s="272"/>
      <c r="H38" s="272"/>
      <c r="I38" s="272"/>
      <c r="J38" s="10"/>
      <c r="K38" s="11"/>
    </row>
    <row r="39" ht="17.45" customHeight="1">
      <c r="A39" s="13"/>
      <c r="B39" t="s" s="270">
        <v>142</v>
      </c>
      <c r="C39" s="272"/>
      <c r="D39" s="272"/>
      <c r="E39" s="272"/>
      <c r="F39" s="272"/>
      <c r="G39" s="272"/>
      <c r="H39" s="272"/>
      <c r="I39" s="272"/>
      <c r="J39" s="10"/>
      <c r="K39" s="11"/>
    </row>
    <row r="40" ht="17.45" customHeight="1">
      <c r="A40" s="13"/>
      <c r="B40" t="s" s="270">
        <v>143</v>
      </c>
      <c r="C40" s="272"/>
      <c r="D40" s="272"/>
      <c r="E40" s="272"/>
      <c r="F40" s="272"/>
      <c r="G40" s="272"/>
      <c r="H40" s="272"/>
      <c r="I40" s="272"/>
      <c r="J40" s="10"/>
      <c r="K40" s="11"/>
    </row>
    <row r="41" ht="17.45" customHeight="1">
      <c r="A41" s="13"/>
      <c r="B41" t="s" s="270">
        <v>144</v>
      </c>
      <c r="C41" s="272"/>
      <c r="D41" s="272"/>
      <c r="E41" s="272"/>
      <c r="F41" s="272"/>
      <c r="G41" s="272"/>
      <c r="H41" s="272"/>
      <c r="I41" s="272"/>
      <c r="J41" s="10"/>
      <c r="K41" s="11"/>
    </row>
    <row r="42" ht="17.45" customHeight="1">
      <c r="A42" s="13"/>
      <c r="B42" s="272"/>
      <c r="C42" s="272"/>
      <c r="D42" s="272"/>
      <c r="E42" s="272"/>
      <c r="F42" s="272"/>
      <c r="G42" s="272"/>
      <c r="H42" s="272"/>
      <c r="I42" s="272"/>
      <c r="J42" s="10"/>
      <c r="K42" s="11"/>
    </row>
    <row r="43" ht="17.45" customHeight="1">
      <c r="A43" s="13"/>
      <c r="B43" t="s" s="270">
        <v>145</v>
      </c>
      <c r="C43" s="272"/>
      <c r="D43" s="272"/>
      <c r="E43" s="272"/>
      <c r="F43" s="272"/>
      <c r="G43" s="272"/>
      <c r="H43" s="272"/>
      <c r="I43" s="272"/>
      <c r="J43" s="10"/>
      <c r="K43" s="11"/>
    </row>
    <row r="44" ht="17.45" customHeight="1">
      <c r="A44" s="13"/>
      <c r="B44" t="s" s="270">
        <v>146</v>
      </c>
      <c r="C44" s="272"/>
      <c r="D44" s="272"/>
      <c r="E44" s="272"/>
      <c r="F44" s="272"/>
      <c r="G44" s="272"/>
      <c r="H44" s="272"/>
      <c r="I44" s="272"/>
      <c r="J44" s="10"/>
      <c r="K44" s="11"/>
    </row>
    <row r="45" ht="17.45" customHeight="1">
      <c r="A45" s="13"/>
      <c r="B45" t="s" s="270">
        <v>147</v>
      </c>
      <c r="C45" s="272"/>
      <c r="D45" s="272"/>
      <c r="E45" s="272"/>
      <c r="F45" s="272"/>
      <c r="G45" s="272"/>
      <c r="H45" s="272"/>
      <c r="I45" s="272"/>
      <c r="J45" s="10"/>
      <c r="K45" s="11"/>
    </row>
    <row r="46" ht="17.45" customHeight="1">
      <c r="A46" s="13"/>
      <c r="B46" s="272"/>
      <c r="C46" s="272"/>
      <c r="D46" s="272"/>
      <c r="E46" s="272"/>
      <c r="F46" s="272"/>
      <c r="G46" s="272"/>
      <c r="H46" s="272"/>
      <c r="I46" s="272"/>
      <c r="J46" s="10"/>
      <c r="K46" s="11"/>
    </row>
    <row r="47" ht="17.45" customHeight="1">
      <c r="A47" s="13"/>
      <c r="B47" t="s" s="270">
        <v>148</v>
      </c>
      <c r="C47" s="272"/>
      <c r="D47" s="272"/>
      <c r="E47" s="272"/>
      <c r="F47" s="272"/>
      <c r="G47" s="272"/>
      <c r="H47" s="272"/>
      <c r="I47" s="272"/>
      <c r="J47" s="10"/>
      <c r="K47" s="11"/>
    </row>
    <row r="48" ht="17.45" customHeight="1">
      <c r="A48" s="13"/>
      <c r="B48" t="s" s="270">
        <v>149</v>
      </c>
      <c r="C48" s="272"/>
      <c r="D48" s="272"/>
      <c r="E48" s="272"/>
      <c r="F48" s="272"/>
      <c r="G48" s="272"/>
      <c r="H48" s="272"/>
      <c r="I48" s="272"/>
      <c r="J48" s="10"/>
      <c r="K48" s="11"/>
    </row>
    <row r="49" ht="17.45" customHeight="1">
      <c r="A49" s="13"/>
      <c r="B49" t="s" s="270">
        <v>150</v>
      </c>
      <c r="C49" s="272"/>
      <c r="D49" s="272"/>
      <c r="E49" s="272"/>
      <c r="F49" s="272"/>
      <c r="G49" s="272"/>
      <c r="H49" s="272"/>
      <c r="I49" s="272"/>
      <c r="J49" s="10"/>
      <c r="K49" s="11"/>
    </row>
    <row r="50" ht="17.45" customHeight="1">
      <c r="A50" s="13"/>
      <c r="B50" s="272"/>
      <c r="C50" s="272"/>
      <c r="D50" s="272"/>
      <c r="E50" s="272"/>
      <c r="F50" s="272"/>
      <c r="G50" s="272"/>
      <c r="H50" s="272"/>
      <c r="I50" s="272"/>
      <c r="J50" s="10"/>
      <c r="K50" s="11"/>
    </row>
    <row r="51" ht="17.45" customHeight="1">
      <c r="A51" s="13"/>
      <c r="B51" t="s" s="270">
        <v>151</v>
      </c>
      <c r="C51" s="272"/>
      <c r="D51" s="272"/>
      <c r="E51" s="272"/>
      <c r="F51" s="272"/>
      <c r="G51" s="272"/>
      <c r="H51" s="272"/>
      <c r="I51" s="272"/>
      <c r="J51" s="10"/>
      <c r="K51" s="11"/>
    </row>
    <row r="52" ht="17.45" customHeight="1">
      <c r="A52" s="13"/>
      <c r="B52" t="s" s="270">
        <v>152</v>
      </c>
      <c r="C52" s="272"/>
      <c r="D52" s="272"/>
      <c r="E52" s="272"/>
      <c r="F52" s="272"/>
      <c r="G52" s="272"/>
      <c r="H52" s="272"/>
      <c r="I52" s="272"/>
      <c r="J52" s="10"/>
      <c r="K52" s="11"/>
    </row>
    <row r="53" ht="17.45" customHeight="1">
      <c r="A53" s="13"/>
      <c r="B53" t="s" s="270">
        <v>153</v>
      </c>
      <c r="C53" s="272"/>
      <c r="D53" s="272"/>
      <c r="E53" s="272"/>
      <c r="F53" s="272"/>
      <c r="G53" s="272"/>
      <c r="H53" s="272"/>
      <c r="I53" s="272"/>
      <c r="J53" s="10"/>
      <c r="K53" s="11"/>
    </row>
    <row r="54" ht="8.45" customHeight="1">
      <c r="A54" s="13"/>
      <c r="B54" s="272"/>
      <c r="C54" s="272"/>
      <c r="D54" s="272"/>
      <c r="E54" s="272"/>
      <c r="F54" s="272"/>
      <c r="G54" s="272"/>
      <c r="H54" s="272"/>
      <c r="I54" s="272"/>
      <c r="J54" s="10"/>
      <c r="K54" s="11"/>
    </row>
    <row r="55" ht="17.45" customHeight="1" hidden="1">
      <c r="A55" s="13"/>
      <c r="B55" s="270"/>
      <c r="C55" s="272"/>
      <c r="D55" s="272"/>
      <c r="E55" s="272"/>
      <c r="F55" s="272"/>
      <c r="G55" s="272"/>
      <c r="H55" s="272"/>
      <c r="I55" s="272"/>
      <c r="J55" s="10"/>
      <c r="K55" s="11"/>
    </row>
    <row r="56" ht="58.6" customHeight="1">
      <c r="A56" s="13"/>
      <c r="B56" t="s" s="273">
        <v>154</v>
      </c>
      <c r="C56" s="272"/>
      <c r="D56" s="272"/>
      <c r="E56" s="272"/>
      <c r="F56" s="272"/>
      <c r="G56" s="272"/>
      <c r="H56" s="272"/>
      <c r="I56" s="272"/>
      <c r="J56" s="10"/>
      <c r="K56" s="11"/>
    </row>
    <row r="57" ht="39.3" customHeight="1">
      <c r="A57" s="13"/>
      <c r="B57" t="s" s="273">
        <v>155</v>
      </c>
      <c r="C57" s="272"/>
      <c r="D57" s="272"/>
      <c r="E57" s="272"/>
      <c r="F57" s="272"/>
      <c r="G57" s="272"/>
      <c r="H57" s="272"/>
      <c r="I57" s="272"/>
      <c r="J57" s="10"/>
      <c r="K57" s="11"/>
    </row>
    <row r="58" ht="46.55" customHeight="1">
      <c r="A58" s="13"/>
      <c r="B58" t="s" s="273">
        <v>156</v>
      </c>
      <c r="C58" s="272"/>
      <c r="D58" s="272"/>
      <c r="E58" s="272"/>
      <c r="F58" s="272"/>
      <c r="G58" s="272"/>
      <c r="H58" s="272"/>
      <c r="I58" s="272"/>
      <c r="J58" s="10"/>
      <c r="K58" s="11"/>
    </row>
    <row r="59" ht="41.45" customHeight="1">
      <c r="A59" s="13"/>
      <c r="B59" t="s" s="273">
        <v>157</v>
      </c>
      <c r="C59" s="272"/>
      <c r="D59" s="272"/>
      <c r="E59" s="272"/>
      <c r="F59" s="272"/>
      <c r="G59" s="272"/>
      <c r="H59" s="272"/>
      <c r="I59" s="272"/>
      <c r="J59" s="10"/>
      <c r="K59" s="11"/>
    </row>
    <row r="60" ht="49.05" customHeight="1">
      <c r="A60" s="13"/>
      <c r="B60" t="s" s="273">
        <v>158</v>
      </c>
      <c r="C60" s="272"/>
      <c r="D60" s="272"/>
      <c r="E60" s="272"/>
      <c r="F60" s="272"/>
      <c r="G60" s="272"/>
      <c r="H60" s="272"/>
      <c r="I60" s="272"/>
      <c r="J60" s="10"/>
      <c r="K60" s="11"/>
    </row>
    <row r="61" ht="47.25" customHeight="1">
      <c r="A61" s="13"/>
      <c r="B61" t="s" s="273">
        <v>159</v>
      </c>
      <c r="C61" s="272"/>
      <c r="D61" s="272"/>
      <c r="E61" s="272"/>
      <c r="F61" s="272"/>
      <c r="G61" s="272"/>
      <c r="H61" s="272"/>
      <c r="I61" s="272"/>
      <c r="J61" s="10"/>
      <c r="K61" s="11"/>
    </row>
    <row r="62" ht="43.4" customHeight="1">
      <c r="A62" s="13"/>
      <c r="B62" t="s" s="273">
        <v>160</v>
      </c>
      <c r="C62" s="272"/>
      <c r="D62" s="272"/>
      <c r="E62" s="272"/>
      <c r="F62" s="272"/>
      <c r="G62" s="272"/>
      <c r="H62" s="272"/>
      <c r="I62" s="272"/>
      <c r="J62" s="10"/>
      <c r="K62" s="11"/>
    </row>
    <row r="63" ht="35.55" customHeight="1">
      <c r="A63" s="13"/>
      <c r="B63" t="s" s="273">
        <v>161</v>
      </c>
      <c r="C63" s="272"/>
      <c r="D63" s="272"/>
      <c r="E63" s="272"/>
      <c r="F63" s="272"/>
      <c r="G63" s="272"/>
      <c r="H63" s="272"/>
      <c r="I63" s="272"/>
      <c r="J63" s="10"/>
      <c r="K63" s="11"/>
    </row>
    <row r="64" ht="41.55" customHeight="1">
      <c r="A64" s="13"/>
      <c r="B64" t="s" s="273">
        <v>162</v>
      </c>
      <c r="C64" s="272"/>
      <c r="D64" s="272"/>
      <c r="E64" s="272"/>
      <c r="F64" s="272"/>
      <c r="G64" s="272"/>
      <c r="H64" s="272"/>
      <c r="I64" s="272"/>
      <c r="J64" s="10"/>
      <c r="K64" s="11"/>
    </row>
    <row r="65" ht="41.85" customHeight="1">
      <c r="A65" s="13"/>
      <c r="B65" t="s" s="273">
        <v>163</v>
      </c>
      <c r="C65" s="272"/>
      <c r="D65" s="272"/>
      <c r="E65" s="272"/>
      <c r="F65" s="272"/>
      <c r="G65" s="272"/>
      <c r="H65" s="272"/>
      <c r="I65" s="272"/>
      <c r="J65" s="10"/>
      <c r="K65" s="11"/>
    </row>
    <row r="66" ht="35.55" customHeight="1">
      <c r="A66" s="13"/>
      <c r="B66" t="s" s="273">
        <v>164</v>
      </c>
      <c r="C66" s="272"/>
      <c r="D66" s="272"/>
      <c r="E66" s="272"/>
      <c r="F66" s="272"/>
      <c r="G66" s="272"/>
      <c r="H66" s="272"/>
      <c r="I66" s="272"/>
      <c r="J66" s="10"/>
      <c r="K66" s="11"/>
    </row>
    <row r="67" ht="52.7" customHeight="1">
      <c r="A67" s="13"/>
      <c r="B67" t="s" s="273">
        <v>165</v>
      </c>
      <c r="C67" s="272"/>
      <c r="D67" s="272"/>
      <c r="E67" s="272"/>
      <c r="F67" s="272"/>
      <c r="G67" s="272"/>
      <c r="H67" s="272"/>
      <c r="I67" s="272"/>
      <c r="J67" s="10"/>
      <c r="K67" s="11"/>
    </row>
    <row r="68" ht="17.45" customHeight="1">
      <c r="A68" s="13"/>
      <c r="B68" t="s" s="273">
        <v>166</v>
      </c>
      <c r="C68" s="272"/>
      <c r="D68" s="272"/>
      <c r="E68" s="272"/>
      <c r="F68" s="272"/>
      <c r="G68" s="272"/>
      <c r="H68" s="272"/>
      <c r="I68" s="272"/>
      <c r="J68" s="10"/>
      <c r="K68" s="11"/>
    </row>
    <row r="69" ht="17.45" customHeight="1">
      <c r="A69" s="13"/>
      <c r="B69" s="270"/>
      <c r="C69" s="272"/>
      <c r="D69" s="272"/>
      <c r="E69" s="272"/>
      <c r="F69" s="272"/>
      <c r="G69" s="272"/>
      <c r="H69" s="272"/>
      <c r="I69" s="272"/>
      <c r="J69" s="10"/>
      <c r="K69" s="11"/>
    </row>
    <row r="70" ht="17.45" customHeight="1">
      <c r="A70" s="13"/>
      <c r="B70" s="272"/>
      <c r="C70" s="272"/>
      <c r="D70" s="272"/>
      <c r="E70" s="272"/>
      <c r="F70" s="272"/>
      <c r="G70" s="272"/>
      <c r="H70" s="272"/>
      <c r="I70" s="272"/>
      <c r="J70" s="10"/>
      <c r="K70" s="11"/>
    </row>
    <row r="71" ht="17.45" customHeight="1">
      <c r="A71" s="13"/>
      <c r="B71" s="270"/>
      <c r="C71" s="272"/>
      <c r="D71" s="272"/>
      <c r="E71" s="272"/>
      <c r="F71" s="272"/>
      <c r="G71" s="272"/>
      <c r="H71" s="272"/>
      <c r="I71" s="272"/>
      <c r="J71" s="10"/>
      <c r="K71" s="11"/>
    </row>
    <row r="72" ht="17.45" customHeight="1">
      <c r="A72" s="13"/>
      <c r="B72" s="270"/>
      <c r="C72" s="272"/>
      <c r="D72" s="272"/>
      <c r="E72" s="272"/>
      <c r="F72" s="272"/>
      <c r="G72" s="272"/>
      <c r="H72" s="272"/>
      <c r="I72" s="272"/>
      <c r="J72" s="10"/>
      <c r="K72" s="11"/>
    </row>
    <row r="73" ht="17.45" customHeight="1">
      <c r="A73" s="13"/>
      <c r="B73" s="270"/>
      <c r="C73" s="272"/>
      <c r="D73" s="272"/>
      <c r="E73" s="272"/>
      <c r="F73" s="272"/>
      <c r="G73" s="272"/>
      <c r="H73" s="272"/>
      <c r="I73" s="272"/>
      <c r="J73" s="10"/>
      <c r="K73" s="11"/>
    </row>
    <row r="74" ht="17.45" customHeight="1">
      <c r="A74" s="13"/>
      <c r="B74" s="272"/>
      <c r="C74" s="272"/>
      <c r="D74" s="272"/>
      <c r="E74" s="272"/>
      <c r="F74" s="272"/>
      <c r="G74" s="272"/>
      <c r="H74" s="272"/>
      <c r="I74" s="272"/>
      <c r="J74" s="10"/>
      <c r="K74" s="11"/>
    </row>
    <row r="75" ht="17.45" customHeight="1">
      <c r="A75" s="13"/>
      <c r="B75" s="270"/>
      <c r="C75" s="272"/>
      <c r="D75" s="272"/>
      <c r="E75" s="272"/>
      <c r="F75" s="272"/>
      <c r="G75" s="272"/>
      <c r="H75" s="272"/>
      <c r="I75" s="272"/>
      <c r="J75" s="10"/>
      <c r="K75" s="11"/>
    </row>
    <row r="76" ht="17.45" customHeight="1">
      <c r="A76" s="13"/>
      <c r="B76" s="270"/>
      <c r="C76" s="272"/>
      <c r="D76" s="272"/>
      <c r="E76" s="272"/>
      <c r="F76" s="272"/>
      <c r="G76" s="272"/>
      <c r="H76" s="272"/>
      <c r="I76" s="272"/>
      <c r="J76" s="10"/>
      <c r="K76" s="11"/>
    </row>
    <row r="77" ht="17.45" customHeight="1">
      <c r="A77" s="13"/>
      <c r="B77" s="270"/>
      <c r="C77" s="272"/>
      <c r="D77" s="272"/>
      <c r="E77" s="272"/>
      <c r="F77" s="272"/>
      <c r="G77" s="272"/>
      <c r="H77" s="272"/>
      <c r="I77" s="272"/>
      <c r="J77" s="10"/>
      <c r="K77" s="11"/>
    </row>
    <row r="78" ht="17.45" customHeight="1">
      <c r="A78" s="13"/>
      <c r="B78" s="272"/>
      <c r="C78" s="272"/>
      <c r="D78" s="272"/>
      <c r="E78" s="272"/>
      <c r="F78" s="272"/>
      <c r="G78" s="272"/>
      <c r="H78" s="272"/>
      <c r="I78" s="272"/>
      <c r="J78" s="10"/>
      <c r="K78" s="11"/>
    </row>
    <row r="79" ht="17.45" customHeight="1">
      <c r="A79" s="13"/>
      <c r="B79" s="270"/>
      <c r="C79" s="272"/>
      <c r="D79" s="272"/>
      <c r="E79" s="272"/>
      <c r="F79" s="272"/>
      <c r="G79" s="272"/>
      <c r="H79" s="272"/>
      <c r="I79" s="272"/>
      <c r="J79" s="10"/>
      <c r="K79" s="11"/>
    </row>
    <row r="80" ht="17.45" customHeight="1">
      <c r="A80" s="13"/>
      <c r="B80" s="270"/>
      <c r="C80" s="272"/>
      <c r="D80" s="272"/>
      <c r="E80" s="272"/>
      <c r="F80" s="272"/>
      <c r="G80" s="272"/>
      <c r="H80" s="272"/>
      <c r="I80" s="272"/>
      <c r="J80" s="10"/>
      <c r="K80" s="11"/>
    </row>
    <row r="81" ht="17.45" customHeight="1">
      <c r="A81" s="13"/>
      <c r="B81" s="270"/>
      <c r="C81" s="272"/>
      <c r="D81" s="272"/>
      <c r="E81" s="272"/>
      <c r="F81" s="272"/>
      <c r="G81" s="272"/>
      <c r="H81" s="272"/>
      <c r="I81" s="272"/>
      <c r="J81" s="10"/>
      <c r="K81" s="11"/>
    </row>
    <row r="82" ht="17.45" customHeight="1">
      <c r="A82" s="13"/>
      <c r="B82" s="272"/>
      <c r="C82" s="272"/>
      <c r="D82" s="272"/>
      <c r="E82" s="272"/>
      <c r="F82" s="272"/>
      <c r="G82" s="272"/>
      <c r="H82" s="272"/>
      <c r="I82" s="272"/>
      <c r="J82" s="10"/>
      <c r="K82" s="11"/>
    </row>
    <row r="83" ht="17.45" customHeight="1">
      <c r="A83" s="13"/>
      <c r="B83" s="270"/>
      <c r="C83" s="272"/>
      <c r="D83" s="272"/>
      <c r="E83" s="272"/>
      <c r="F83" s="272"/>
      <c r="G83" s="272"/>
      <c r="H83" s="272"/>
      <c r="I83" s="272"/>
      <c r="J83" s="10"/>
      <c r="K83" s="11"/>
    </row>
    <row r="84" ht="17.45" customHeight="1">
      <c r="A84" s="13"/>
      <c r="B84" s="270"/>
      <c r="C84" s="272"/>
      <c r="D84" s="272"/>
      <c r="E84" s="272"/>
      <c r="F84" s="272"/>
      <c r="G84" s="272"/>
      <c r="H84" s="272"/>
      <c r="I84" s="272"/>
      <c r="J84" s="10"/>
      <c r="K84" s="11"/>
    </row>
    <row r="85" ht="17.45" customHeight="1">
      <c r="A85" s="13"/>
      <c r="B85" s="270"/>
      <c r="C85" s="272"/>
      <c r="D85" s="272"/>
      <c r="E85" s="272"/>
      <c r="F85" s="272"/>
      <c r="G85" s="272"/>
      <c r="H85" s="272"/>
      <c r="I85" s="272"/>
      <c r="J85" s="10"/>
      <c r="K85" s="11"/>
    </row>
    <row r="86" ht="17.45" customHeight="1">
      <c r="A86" s="13"/>
      <c r="B86" s="272"/>
      <c r="C86" s="272"/>
      <c r="D86" s="272"/>
      <c r="E86" s="272"/>
      <c r="F86" s="272"/>
      <c r="G86" s="272"/>
      <c r="H86" s="272"/>
      <c r="I86" s="272"/>
      <c r="J86" s="10"/>
      <c r="K86" s="11"/>
    </row>
    <row r="87" ht="17.45" customHeight="1">
      <c r="A87" s="13"/>
      <c r="B87" s="270"/>
      <c r="C87" s="272"/>
      <c r="D87" s="272"/>
      <c r="E87" s="272"/>
      <c r="F87" s="272"/>
      <c r="G87" s="272"/>
      <c r="H87" s="272"/>
      <c r="I87" s="272"/>
      <c r="J87" s="10"/>
      <c r="K87" s="11"/>
    </row>
    <row r="88" ht="17.45" customHeight="1">
      <c r="A88" s="13"/>
      <c r="B88" s="270"/>
      <c r="C88" s="272"/>
      <c r="D88" s="272"/>
      <c r="E88" s="272"/>
      <c r="F88" s="272"/>
      <c r="G88" s="272"/>
      <c r="H88" s="272"/>
      <c r="I88" s="272"/>
      <c r="J88" s="10"/>
      <c r="K88" s="11"/>
    </row>
    <row r="89" ht="17.45" customHeight="1">
      <c r="A89" s="13"/>
      <c r="B89" s="270"/>
      <c r="C89" s="272"/>
      <c r="D89" s="272"/>
      <c r="E89" s="272"/>
      <c r="F89" s="272"/>
      <c r="G89" s="272"/>
      <c r="H89" s="272"/>
      <c r="I89" s="272"/>
      <c r="J89" s="10"/>
      <c r="K89" s="11"/>
    </row>
    <row r="90" ht="17.45" customHeight="1">
      <c r="A90" s="13"/>
      <c r="B90" s="272"/>
      <c r="C90" s="272"/>
      <c r="D90" s="272"/>
      <c r="E90" s="272"/>
      <c r="F90" s="272"/>
      <c r="G90" s="272"/>
      <c r="H90" s="272"/>
      <c r="I90" s="272"/>
      <c r="J90" s="10"/>
      <c r="K90" s="11"/>
    </row>
    <row r="91" ht="17.45" customHeight="1">
      <c r="A91" s="13"/>
      <c r="B91" s="274"/>
      <c r="C91" s="275"/>
      <c r="D91" s="275"/>
      <c r="E91" s="275"/>
      <c r="F91" s="275"/>
      <c r="G91" s="275"/>
      <c r="H91" s="275"/>
      <c r="I91" s="275"/>
      <c r="J91" s="10"/>
      <c r="K91" s="11"/>
    </row>
    <row r="92" ht="17.45" customHeight="1">
      <c r="A92" s="13"/>
      <c r="B92" s="270"/>
      <c r="C92" s="272"/>
      <c r="D92" s="272"/>
      <c r="E92" s="272"/>
      <c r="F92" s="272"/>
      <c r="G92" s="272"/>
      <c r="H92" s="272"/>
      <c r="I92" s="272"/>
      <c r="J92" s="10"/>
      <c r="K92" s="11"/>
    </row>
    <row r="93" ht="17.45" customHeight="1">
      <c r="A93" s="13"/>
      <c r="B93" s="270"/>
      <c r="C93" s="272"/>
      <c r="D93" s="272"/>
      <c r="E93" s="272"/>
      <c r="F93" s="272"/>
      <c r="G93" s="272"/>
      <c r="H93" s="272"/>
      <c r="I93" s="272"/>
      <c r="J93" s="10"/>
      <c r="K93" s="11"/>
    </row>
    <row r="94" ht="17.45" customHeight="1">
      <c r="A94" s="13"/>
      <c r="B94" s="272"/>
      <c r="C94" s="272"/>
      <c r="D94" s="272"/>
      <c r="E94" s="272"/>
      <c r="F94" s="272"/>
      <c r="G94" s="272"/>
      <c r="H94" s="272"/>
      <c r="I94" s="272"/>
      <c r="J94" s="10"/>
      <c r="K94" s="11"/>
    </row>
    <row r="95" ht="17.45" customHeight="1">
      <c r="A95" s="13"/>
      <c r="B95" s="270"/>
      <c r="C95" s="272"/>
      <c r="D95" s="272"/>
      <c r="E95" s="272"/>
      <c r="F95" s="272"/>
      <c r="G95" s="272"/>
      <c r="H95" s="272"/>
      <c r="I95" s="272"/>
      <c r="J95" s="10"/>
      <c r="K95" s="11"/>
    </row>
    <row r="96" ht="17.45" customHeight="1">
      <c r="A96" s="13"/>
      <c r="B96" s="270"/>
      <c r="C96" s="272"/>
      <c r="D96" s="272"/>
      <c r="E96" s="272"/>
      <c r="F96" s="272"/>
      <c r="G96" s="272"/>
      <c r="H96" s="272"/>
      <c r="I96" s="272"/>
      <c r="J96" s="10"/>
      <c r="K96" s="11"/>
    </row>
    <row r="97" ht="17.45" customHeight="1">
      <c r="A97" s="13"/>
      <c r="B97" s="270"/>
      <c r="C97" s="272"/>
      <c r="D97" s="272"/>
      <c r="E97" s="272"/>
      <c r="F97" s="272"/>
      <c r="G97" s="272"/>
      <c r="H97" s="272"/>
      <c r="I97" s="272"/>
      <c r="J97" s="10"/>
      <c r="K97" s="11"/>
    </row>
    <row r="98" ht="17.45" customHeight="1">
      <c r="A98" s="13"/>
      <c r="B98" s="272"/>
      <c r="C98" s="272"/>
      <c r="D98" s="272"/>
      <c r="E98" s="272"/>
      <c r="F98" s="272"/>
      <c r="G98" s="272"/>
      <c r="H98" s="272"/>
      <c r="I98" s="272"/>
      <c r="J98" s="10"/>
      <c r="K98" s="11"/>
    </row>
    <row r="99" ht="17.45" customHeight="1">
      <c r="A99" s="13"/>
      <c r="B99" s="270"/>
      <c r="C99" s="272"/>
      <c r="D99" s="272"/>
      <c r="E99" s="272"/>
      <c r="F99" s="272"/>
      <c r="G99" s="272"/>
      <c r="H99" s="272"/>
      <c r="I99" s="272"/>
      <c r="J99" s="10"/>
      <c r="K99" s="11"/>
    </row>
    <row r="100" ht="17.45" customHeight="1">
      <c r="A100" s="13"/>
      <c r="B100" s="270"/>
      <c r="C100" s="272"/>
      <c r="D100" s="272"/>
      <c r="E100" s="272"/>
      <c r="F100" s="272"/>
      <c r="G100" s="272"/>
      <c r="H100" s="272"/>
      <c r="I100" s="272"/>
      <c r="J100" s="10"/>
      <c r="K100" s="11"/>
    </row>
    <row r="101" ht="17.45" customHeight="1">
      <c r="A101" s="13"/>
      <c r="B101" s="270"/>
      <c r="C101" s="272"/>
      <c r="D101" s="272"/>
      <c r="E101" s="272"/>
      <c r="F101" s="272"/>
      <c r="G101" s="272"/>
      <c r="H101" s="272"/>
      <c r="I101" s="272"/>
      <c r="J101" s="10"/>
      <c r="K101" s="11"/>
    </row>
    <row r="102" ht="17.45" customHeight="1">
      <c r="A102" s="13"/>
      <c r="B102" s="272"/>
      <c r="C102" s="272"/>
      <c r="D102" s="272"/>
      <c r="E102" s="272"/>
      <c r="F102" s="272"/>
      <c r="G102" s="272"/>
      <c r="H102" s="272"/>
      <c r="I102" s="272"/>
      <c r="J102" s="10"/>
      <c r="K102" s="11"/>
    </row>
    <row r="103" ht="17.45" customHeight="1">
      <c r="A103" s="13"/>
      <c r="B103" s="270"/>
      <c r="C103" s="272"/>
      <c r="D103" s="272"/>
      <c r="E103" s="272"/>
      <c r="F103" s="272"/>
      <c r="G103" s="272"/>
      <c r="H103" s="272"/>
      <c r="I103" s="272"/>
      <c r="J103" s="10"/>
      <c r="K103" s="11"/>
    </row>
    <row r="104" ht="17.45" customHeight="1">
      <c r="A104" s="13"/>
      <c r="B104" s="270"/>
      <c r="C104" s="272"/>
      <c r="D104" s="272"/>
      <c r="E104" s="272"/>
      <c r="F104" s="272"/>
      <c r="G104" s="272"/>
      <c r="H104" s="272"/>
      <c r="I104" s="272"/>
      <c r="J104" s="10"/>
      <c r="K104" s="11"/>
    </row>
    <row r="105" ht="17.45" customHeight="1">
      <c r="A105" s="13"/>
      <c r="B105" s="270"/>
      <c r="C105" s="272"/>
      <c r="D105" s="272"/>
      <c r="E105" s="272"/>
      <c r="F105" s="272"/>
      <c r="G105" s="272"/>
      <c r="H105" s="272"/>
      <c r="I105" s="272"/>
      <c r="J105" s="10"/>
      <c r="K105" s="11"/>
    </row>
    <row r="106" ht="17.45" customHeight="1">
      <c r="A106" s="13"/>
      <c r="B106" s="272"/>
      <c r="C106" s="272"/>
      <c r="D106" s="272"/>
      <c r="E106" s="272"/>
      <c r="F106" s="272"/>
      <c r="G106" s="272"/>
      <c r="H106" s="272"/>
      <c r="I106" s="272"/>
      <c r="J106" s="10"/>
      <c r="K106" s="11"/>
    </row>
    <row r="107" ht="11.45" customHeight="1">
      <c r="A107" s="13"/>
      <c r="B107" s="272"/>
      <c r="C107" s="272"/>
      <c r="D107" s="272"/>
      <c r="E107" s="272"/>
      <c r="F107" s="272"/>
      <c r="G107" s="272"/>
      <c r="H107" s="272"/>
      <c r="I107" s="272"/>
      <c r="J107" s="10"/>
      <c r="K107" s="11"/>
    </row>
    <row r="108" ht="9" customHeight="1" hidden="1">
      <c r="A108" s="13"/>
      <c r="B108" s="272"/>
      <c r="C108" s="272"/>
      <c r="D108" s="272"/>
      <c r="E108" s="272"/>
      <c r="F108" s="272"/>
      <c r="G108" s="272"/>
      <c r="H108" s="272"/>
      <c r="I108" s="272"/>
      <c r="J108" s="10"/>
      <c r="K108" s="11"/>
    </row>
    <row r="109" ht="17.45" customHeight="1">
      <c r="A109" s="13"/>
      <c r="B109" s="276"/>
      <c r="C109" s="277"/>
      <c r="D109" s="277"/>
      <c r="E109" s="277"/>
      <c r="F109" s="277"/>
      <c r="G109" s="277"/>
      <c r="H109" s="277"/>
      <c r="I109" s="277"/>
      <c r="J109" s="10"/>
      <c r="K109" s="11"/>
    </row>
    <row r="110" ht="17.45" customHeight="1">
      <c r="A110" s="13"/>
      <c r="B110" s="272"/>
      <c r="C110" s="272"/>
      <c r="D110" s="272"/>
      <c r="E110" s="272"/>
      <c r="F110" s="272"/>
      <c r="G110" s="272"/>
      <c r="H110" s="272"/>
      <c r="I110" s="272"/>
      <c r="J110" s="10"/>
      <c r="K110" s="11"/>
    </row>
    <row r="111" ht="17.45" customHeight="1">
      <c r="A111" s="13"/>
      <c r="B111" s="272"/>
      <c r="C111" s="272"/>
      <c r="D111" s="272"/>
      <c r="E111" s="272"/>
      <c r="F111" s="272"/>
      <c r="G111" s="272"/>
      <c r="H111" s="272"/>
      <c r="I111" s="272"/>
      <c r="J111" s="10"/>
      <c r="K111" s="11"/>
    </row>
    <row r="112" ht="17.45" customHeight="1">
      <c r="A112" s="13"/>
      <c r="B112" s="272"/>
      <c r="C112" s="272"/>
      <c r="D112" s="272"/>
      <c r="E112" s="272"/>
      <c r="F112" s="272"/>
      <c r="G112" s="272"/>
      <c r="H112" s="272"/>
      <c r="I112" s="272"/>
      <c r="J112" s="10"/>
      <c r="K112" s="11"/>
    </row>
    <row r="113" ht="17.45" customHeight="1">
      <c r="A113" s="13"/>
      <c r="B113" s="272"/>
      <c r="C113" s="272"/>
      <c r="D113" s="272"/>
      <c r="E113" s="272"/>
      <c r="F113" s="272"/>
      <c r="G113" s="272"/>
      <c r="H113" s="272"/>
      <c r="I113" s="272"/>
      <c r="J113" s="10"/>
      <c r="K113" s="11"/>
    </row>
    <row r="114" ht="17.45" customHeight="1">
      <c r="A114" s="13"/>
      <c r="B114" s="278"/>
      <c r="C114" s="278"/>
      <c r="D114" s="278"/>
      <c r="E114" s="278"/>
      <c r="F114" s="278"/>
      <c r="G114" s="278"/>
      <c r="H114" s="278"/>
      <c r="I114" s="278"/>
      <c r="J114" s="10"/>
      <c r="K114" s="11"/>
    </row>
    <row r="115" ht="17.45" customHeight="1">
      <c r="A115" s="13"/>
      <c r="B115" s="272"/>
      <c r="C115" s="272"/>
      <c r="D115" s="272"/>
      <c r="E115" s="272"/>
      <c r="F115" s="272"/>
      <c r="G115" s="272"/>
      <c r="H115" s="272"/>
      <c r="I115" s="272"/>
      <c r="J115" s="10"/>
      <c r="K115" s="11"/>
    </row>
    <row r="116" ht="17.45" customHeight="1">
      <c r="A116" s="13"/>
      <c r="B116" s="272"/>
      <c r="C116" s="272"/>
      <c r="D116" s="272"/>
      <c r="E116" s="272"/>
      <c r="F116" s="272"/>
      <c r="G116" s="272"/>
      <c r="H116" s="272"/>
      <c r="I116" s="272"/>
      <c r="J116" s="10"/>
      <c r="K116" s="11"/>
    </row>
    <row r="117" ht="17.45" customHeight="1">
      <c r="A117" s="13"/>
      <c r="B117" s="272"/>
      <c r="C117" s="272"/>
      <c r="D117" s="272"/>
      <c r="E117" s="272"/>
      <c r="F117" s="272"/>
      <c r="G117" s="272"/>
      <c r="H117" s="272"/>
      <c r="I117" s="272"/>
      <c r="J117" s="10"/>
      <c r="K117" s="11"/>
    </row>
    <row r="118" ht="17.45" customHeight="1">
      <c r="A118" s="13"/>
      <c r="B118" s="272"/>
      <c r="C118" s="272"/>
      <c r="D118" s="272"/>
      <c r="E118" s="272"/>
      <c r="F118" s="272"/>
      <c r="G118" s="272"/>
      <c r="H118" s="272"/>
      <c r="I118" s="272"/>
      <c r="J118" s="10"/>
      <c r="K118" s="11"/>
    </row>
    <row r="119" ht="17.45" customHeight="1">
      <c r="A119" s="13"/>
      <c r="B119" s="272"/>
      <c r="C119" s="272"/>
      <c r="D119" s="272"/>
      <c r="E119" s="272"/>
      <c r="F119" s="272"/>
      <c r="G119" s="272"/>
      <c r="H119" s="272"/>
      <c r="I119" s="272"/>
      <c r="J119" s="10"/>
      <c r="K119" s="11"/>
    </row>
    <row r="120" ht="17.45" customHeight="1">
      <c r="A120" s="13"/>
      <c r="B120" s="272"/>
      <c r="C120" s="272"/>
      <c r="D120" s="272"/>
      <c r="E120" s="272"/>
      <c r="F120" s="272"/>
      <c r="G120" s="272"/>
      <c r="H120" s="272"/>
      <c r="I120" s="272"/>
      <c r="J120" s="10"/>
      <c r="K120" s="11"/>
    </row>
    <row r="121" ht="17.45" customHeight="1">
      <c r="A121" s="13"/>
      <c r="B121" s="272"/>
      <c r="C121" s="272"/>
      <c r="D121" s="272"/>
      <c r="E121" s="272"/>
      <c r="F121" s="272"/>
      <c r="G121" s="272"/>
      <c r="H121" s="272"/>
      <c r="I121" s="272"/>
      <c r="J121" s="10"/>
      <c r="K121" s="11"/>
    </row>
    <row r="122" ht="17.45" customHeight="1">
      <c r="A122" s="13"/>
      <c r="B122" s="272"/>
      <c r="C122" s="272"/>
      <c r="D122" s="272"/>
      <c r="E122" s="272"/>
      <c r="F122" s="272"/>
      <c r="G122" s="272"/>
      <c r="H122" s="272"/>
      <c r="I122" s="272"/>
      <c r="J122" s="10"/>
      <c r="K122" s="11"/>
    </row>
    <row r="123" ht="17.45" customHeight="1">
      <c r="A123" s="13"/>
      <c r="B123" s="272"/>
      <c r="C123" s="272"/>
      <c r="D123" s="272"/>
      <c r="E123" s="272"/>
      <c r="F123" s="272"/>
      <c r="G123" s="272"/>
      <c r="H123" s="272"/>
      <c r="I123" s="272"/>
      <c r="J123" s="10"/>
      <c r="K123" s="11"/>
    </row>
    <row r="124" ht="17.45" customHeight="1">
      <c r="A124" s="13"/>
      <c r="B124" s="272"/>
      <c r="C124" s="272"/>
      <c r="D124" s="272"/>
      <c r="E124" s="272"/>
      <c r="F124" s="272"/>
      <c r="G124" s="272"/>
      <c r="H124" s="272"/>
      <c r="I124" s="272"/>
      <c r="J124" s="10"/>
      <c r="K124" s="11"/>
    </row>
    <row r="125" ht="17.45" customHeight="1">
      <c r="A125" s="13"/>
      <c r="B125" s="272"/>
      <c r="C125" s="272"/>
      <c r="D125" s="272"/>
      <c r="E125" s="272"/>
      <c r="F125" s="272"/>
      <c r="G125" s="272"/>
      <c r="H125" s="272"/>
      <c r="I125" s="272"/>
      <c r="J125" s="10"/>
      <c r="K125" s="11"/>
    </row>
    <row r="126" ht="17.45" customHeight="1">
      <c r="A126" s="13"/>
      <c r="B126" s="272"/>
      <c r="C126" s="272"/>
      <c r="D126" s="272"/>
      <c r="E126" s="272"/>
      <c r="F126" s="272"/>
      <c r="G126" s="272"/>
      <c r="H126" s="272"/>
      <c r="I126" s="272"/>
      <c r="J126" s="10"/>
      <c r="K126" s="11"/>
    </row>
    <row r="127" ht="17.45" customHeight="1">
      <c r="A127" s="13"/>
      <c r="B127" s="272"/>
      <c r="C127" s="272"/>
      <c r="D127" s="272"/>
      <c r="E127" s="272"/>
      <c r="F127" s="272"/>
      <c r="G127" s="272"/>
      <c r="H127" s="272"/>
      <c r="I127" s="272"/>
      <c r="J127" s="10"/>
      <c r="K127" s="11"/>
    </row>
    <row r="128" ht="17.45" customHeight="1">
      <c r="A128" s="13"/>
      <c r="B128" s="272"/>
      <c r="C128" s="272"/>
      <c r="D128" s="272"/>
      <c r="E128" s="272"/>
      <c r="F128" s="272"/>
      <c r="G128" s="272"/>
      <c r="H128" s="272"/>
      <c r="I128" s="272"/>
      <c r="J128" s="10"/>
      <c r="K128" s="11"/>
    </row>
    <row r="129" ht="17.45" customHeight="1">
      <c r="A129" s="13"/>
      <c r="B129" s="272"/>
      <c r="C129" s="272"/>
      <c r="D129" s="272"/>
      <c r="E129" s="272"/>
      <c r="F129" s="272"/>
      <c r="G129" s="272"/>
      <c r="H129" s="272"/>
      <c r="I129" s="272"/>
      <c r="J129" s="10"/>
      <c r="K129" s="11"/>
    </row>
    <row r="130" ht="17.45" customHeight="1">
      <c r="A130" s="13"/>
      <c r="B130" s="272"/>
      <c r="C130" s="272"/>
      <c r="D130" s="272"/>
      <c r="E130" s="272"/>
      <c r="F130" s="272"/>
      <c r="G130" s="272"/>
      <c r="H130" s="272"/>
      <c r="I130" s="272"/>
      <c r="J130" s="10"/>
      <c r="K130" s="11"/>
    </row>
    <row r="131" ht="17.45" customHeight="1">
      <c r="A131" s="13"/>
      <c r="B131" s="272"/>
      <c r="C131" s="272"/>
      <c r="D131" s="272"/>
      <c r="E131" s="272"/>
      <c r="F131" s="272"/>
      <c r="G131" s="272"/>
      <c r="H131" s="272"/>
      <c r="I131" s="272"/>
      <c r="J131" s="10"/>
      <c r="K131" s="11"/>
    </row>
    <row r="132" ht="17.45" customHeight="1">
      <c r="A132" s="13"/>
      <c r="B132" s="272"/>
      <c r="C132" s="272"/>
      <c r="D132" s="272"/>
      <c r="E132" s="272"/>
      <c r="F132" s="272"/>
      <c r="G132" s="272"/>
      <c r="H132" s="272"/>
      <c r="I132" s="272"/>
      <c r="J132" s="10"/>
      <c r="K132" s="11"/>
    </row>
    <row r="133" ht="17.45" customHeight="1">
      <c r="A133" s="13"/>
      <c r="B133" s="272"/>
      <c r="C133" s="272"/>
      <c r="D133" s="272"/>
      <c r="E133" s="272"/>
      <c r="F133" s="272"/>
      <c r="G133" s="272"/>
      <c r="H133" s="272"/>
      <c r="I133" s="272"/>
      <c r="J133" s="10"/>
      <c r="K133" s="11"/>
    </row>
    <row r="134" ht="17.45" customHeight="1">
      <c r="A134" s="13"/>
      <c r="B134" s="272"/>
      <c r="C134" s="272"/>
      <c r="D134" s="272"/>
      <c r="E134" s="272"/>
      <c r="F134" s="272"/>
      <c r="G134" s="272"/>
      <c r="H134" s="272"/>
      <c r="I134" s="272"/>
      <c r="J134" s="10"/>
      <c r="K134" s="11"/>
    </row>
    <row r="135" ht="17.45" customHeight="1">
      <c r="A135" s="13"/>
      <c r="B135" s="272"/>
      <c r="C135" s="272"/>
      <c r="D135" s="272"/>
      <c r="E135" s="272"/>
      <c r="F135" s="272"/>
      <c r="G135" s="272"/>
      <c r="H135" s="272"/>
      <c r="I135" s="272"/>
      <c r="J135" s="10"/>
      <c r="K135" s="11"/>
    </row>
    <row r="136" ht="17.45" customHeight="1">
      <c r="A136" s="13"/>
      <c r="B136" s="272"/>
      <c r="C136" s="272"/>
      <c r="D136" s="272"/>
      <c r="E136" s="272"/>
      <c r="F136" s="272"/>
      <c r="G136" s="272"/>
      <c r="H136" s="272"/>
      <c r="I136" s="272"/>
      <c r="J136" s="10"/>
      <c r="K136" s="11"/>
    </row>
    <row r="137" ht="17.45" customHeight="1">
      <c r="A137" s="13"/>
      <c r="B137" s="272"/>
      <c r="C137" s="272"/>
      <c r="D137" s="272"/>
      <c r="E137" s="272"/>
      <c r="F137" s="272"/>
      <c r="G137" s="272"/>
      <c r="H137" s="272"/>
      <c r="I137" s="272"/>
      <c r="J137" s="10"/>
      <c r="K137" s="11"/>
    </row>
    <row r="138" ht="17.45" customHeight="1">
      <c r="A138" s="13"/>
      <c r="B138" s="279"/>
      <c r="C138" s="10"/>
      <c r="D138" s="10"/>
      <c r="E138" s="10"/>
      <c r="F138" s="10"/>
      <c r="G138" s="10"/>
      <c r="H138" s="10"/>
      <c r="I138" s="10"/>
      <c r="J138" s="10"/>
      <c r="K138" s="11"/>
    </row>
    <row r="139" ht="17.45" customHeight="1">
      <c r="A139" s="13"/>
      <c r="B139" s="280"/>
      <c r="C139" s="10"/>
      <c r="D139" s="10"/>
      <c r="E139" s="10"/>
      <c r="F139" s="10"/>
      <c r="G139" s="10"/>
      <c r="H139" s="10"/>
      <c r="I139" s="10"/>
      <c r="J139" s="10"/>
      <c r="K139" s="11"/>
    </row>
    <row r="140" ht="17.45" customHeight="1">
      <c r="A140" s="13"/>
      <c r="B140" s="280"/>
      <c r="C140" s="10"/>
      <c r="D140" s="10"/>
      <c r="E140" s="10"/>
      <c r="F140" s="10"/>
      <c r="G140" s="10"/>
      <c r="H140" s="10"/>
      <c r="I140" s="10"/>
      <c r="J140" s="10"/>
      <c r="K140" s="11"/>
    </row>
    <row r="141" ht="17.45" customHeight="1">
      <c r="A141" s="13"/>
      <c r="B141" s="280"/>
      <c r="C141" s="10"/>
      <c r="D141" s="10"/>
      <c r="E141" s="10"/>
      <c r="F141" s="10"/>
      <c r="G141" s="10"/>
      <c r="H141" s="10"/>
      <c r="I141" s="10"/>
      <c r="J141" s="10"/>
      <c r="K141" s="11"/>
    </row>
    <row r="142" ht="17.45" customHeight="1">
      <c r="A142" s="43"/>
      <c r="B142" s="281"/>
      <c r="C142" s="44"/>
      <c r="D142" s="44"/>
      <c r="E142" s="44"/>
      <c r="F142" s="44"/>
      <c r="G142" s="44"/>
      <c r="H142" s="44"/>
      <c r="I142" s="44"/>
      <c r="J142" s="44"/>
      <c r="K142" s="45"/>
    </row>
  </sheetData>
  <mergeCells count="104">
    <mergeCell ref="B39:I39"/>
    <mergeCell ref="B40:I40"/>
    <mergeCell ref="B41:I41"/>
    <mergeCell ref="B43:I43"/>
    <mergeCell ref="B44:I44"/>
    <mergeCell ref="B2:F2"/>
    <mergeCell ref="B35:I35"/>
    <mergeCell ref="B36:I36"/>
    <mergeCell ref="B37:I37"/>
    <mergeCell ref="B38:I38"/>
    <mergeCell ref="B42:I42"/>
    <mergeCell ref="B50:I50"/>
    <mergeCell ref="B51:I51"/>
    <mergeCell ref="B52:I52"/>
    <mergeCell ref="B53:I53"/>
    <mergeCell ref="B54:I54"/>
    <mergeCell ref="B45:I45"/>
    <mergeCell ref="B46:I46"/>
    <mergeCell ref="B47:I47"/>
    <mergeCell ref="B48:I48"/>
    <mergeCell ref="B49:I49"/>
    <mergeCell ref="B60:I60"/>
    <mergeCell ref="B61:I61"/>
    <mergeCell ref="B62:I62"/>
    <mergeCell ref="B63:I63"/>
    <mergeCell ref="B64:I64"/>
    <mergeCell ref="B55:I55"/>
    <mergeCell ref="B56:I56"/>
    <mergeCell ref="B57:I57"/>
    <mergeCell ref="B58:I58"/>
    <mergeCell ref="B59:I59"/>
    <mergeCell ref="B70:I70"/>
    <mergeCell ref="B71:I71"/>
    <mergeCell ref="B72:I72"/>
    <mergeCell ref="B73:I73"/>
    <mergeCell ref="B74:I74"/>
    <mergeCell ref="B65:I65"/>
    <mergeCell ref="B66:I66"/>
    <mergeCell ref="B67:I67"/>
    <mergeCell ref="B68:I68"/>
    <mergeCell ref="B69:I69"/>
    <mergeCell ref="B80:I80"/>
    <mergeCell ref="B81:I81"/>
    <mergeCell ref="B82:I82"/>
    <mergeCell ref="B83:I83"/>
    <mergeCell ref="B84:I84"/>
    <mergeCell ref="B75:I75"/>
    <mergeCell ref="B76:I76"/>
    <mergeCell ref="B77:I77"/>
    <mergeCell ref="B78:I78"/>
    <mergeCell ref="B79:I79"/>
    <mergeCell ref="B90:I90"/>
    <mergeCell ref="B91:I91"/>
    <mergeCell ref="B92:I92"/>
    <mergeCell ref="B93:I93"/>
    <mergeCell ref="B94:I94"/>
    <mergeCell ref="B85:I85"/>
    <mergeCell ref="B86:I86"/>
    <mergeCell ref="B87:I87"/>
    <mergeCell ref="B88:I88"/>
    <mergeCell ref="B89:I89"/>
    <mergeCell ref="B100:I100"/>
    <mergeCell ref="B101:I101"/>
    <mergeCell ref="B102:I102"/>
    <mergeCell ref="B103:I103"/>
    <mergeCell ref="B104:I104"/>
    <mergeCell ref="B95:I95"/>
    <mergeCell ref="B96:I96"/>
    <mergeCell ref="B97:I97"/>
    <mergeCell ref="B98:I98"/>
    <mergeCell ref="B99:I99"/>
    <mergeCell ref="B110:I110"/>
    <mergeCell ref="B111:I111"/>
    <mergeCell ref="B112:I112"/>
    <mergeCell ref="B113:I113"/>
    <mergeCell ref="B114:I114"/>
    <mergeCell ref="B105:I105"/>
    <mergeCell ref="B106:I106"/>
    <mergeCell ref="B107:I107"/>
    <mergeCell ref="B108:I108"/>
    <mergeCell ref="B109:I109"/>
    <mergeCell ref="B120:I120"/>
    <mergeCell ref="B121:I121"/>
    <mergeCell ref="B122:I122"/>
    <mergeCell ref="B123:I123"/>
    <mergeCell ref="B124:I124"/>
    <mergeCell ref="B115:I115"/>
    <mergeCell ref="B116:I116"/>
    <mergeCell ref="B117:I117"/>
    <mergeCell ref="B118:I118"/>
    <mergeCell ref="B119:I119"/>
    <mergeCell ref="B135:I135"/>
    <mergeCell ref="B136:I136"/>
    <mergeCell ref="B137:I137"/>
    <mergeCell ref="B130:I130"/>
    <mergeCell ref="B131:I131"/>
    <mergeCell ref="B132:I132"/>
    <mergeCell ref="B133:I133"/>
    <mergeCell ref="B134:I134"/>
    <mergeCell ref="B125:I125"/>
    <mergeCell ref="B126:I126"/>
    <mergeCell ref="B127:I127"/>
    <mergeCell ref="B128:I128"/>
    <mergeCell ref="B129:I129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